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ECGSC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<sst xmlns="http://schemas.openxmlformats.org/spreadsheetml/2006/main" count="41" uniqueCount="33">
  <si>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Cota inicial</t>
  </si>
  <si>
    <t>Cota final</t>
  </si>
  <si>
    <t>Caudal</t>
  </si>
  <si>
    <t>l/s</t>
  </si>
  <si>
    <t>m</t>
  </si>
  <si>
    <t>mca</t>
  </si>
  <si>
    <t>Material de la tubería</t>
  </si>
  <si>
    <t>Rugosidad</t>
  </si>
  <si>
    <t>mm</t>
  </si>
  <si>
    <t>Diámetro estudiado</t>
  </si>
  <si>
    <t>Diámetro interior</t>
  </si>
  <si>
    <t>DATOS</t>
  </si>
  <si>
    <t>Rugosidad relativa</t>
  </si>
  <si>
    <t xml:space="preserve">Velocidad </t>
  </si>
  <si>
    <t>m/s</t>
  </si>
  <si>
    <t>Número de Reynolds</t>
  </si>
  <si>
    <t>Factor de fricción f</t>
  </si>
  <si>
    <t>Pérdidas en la conducción</t>
  </si>
  <si>
    <t>Longitud de la conducción</t>
  </si>
  <si>
    <t>m3/s</t>
  </si>
  <si>
    <t>Ha =</t>
  </si>
  <si>
    <t>Pa =</t>
  </si>
  <si>
    <t>CALCULO</t>
  </si>
  <si>
    <t>ESTUDIO CONDUCCIONES POR GRAVEDAD A SECCIÓN LLENA</t>
  </si>
  <si>
    <t>m.monge@hutech.es</t>
  </si>
  <si>
    <t>%</t>
  </si>
  <si>
    <t>Pérdidas en accesorios</t>
  </si>
  <si>
    <t>Presión necesaria en punto final</t>
  </si>
  <si>
    <t>Hoja diseñada por Miguel A. Monge Redondo</t>
  </si>
  <si>
    <t>fórmula de Prandtl. Para tubos superiores a 0,4 m  de diámetro</t>
  </si>
  <si>
    <t>conducción y el punto final.</t>
  </si>
  <si>
    <r>
      <t xml:space="preserve">La </t>
    </r>
    <r>
      <rPr>
        <sz val="10"/>
        <color indexed="62"/>
        <rFont val="Arial"/>
        <family val="2"/>
      </rPr>
      <t>altura piezométrica</t>
    </r>
    <r>
      <rPr>
        <sz val="10"/>
        <rFont val="Arial"/>
        <family val="2"/>
      </rPr>
      <t xml:space="preserve"> se obtendrá aplicando Bernoulli entre el inicio de la </t>
    </r>
  </si>
  <si>
    <r>
      <t xml:space="preserve">La </t>
    </r>
    <r>
      <rPr>
        <sz val="10"/>
        <color indexed="62"/>
        <rFont val="Arial"/>
        <family val="2"/>
      </rPr>
      <t>presión</t>
    </r>
    <r>
      <rPr>
        <sz val="10"/>
        <rFont val="Arial"/>
        <family val="2"/>
      </rPr>
      <t xml:space="preserve"> en el punto final resultará: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</si>
</sst>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00"/>
    <numFmt numFmtId="173" formatCode="0.0"/>
    <numFmt numFmtId="174" formatCode="0.0000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0"/>
      <color indexed="62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u val="single"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u val="single"/>
      <sz val="9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1" fillId="0" borderId="15" xfId="0" applyFont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Font="1" applyBorder="1" applyAlignment="1" applyProtection="1">
      <alignment/>
      <protection hidden="1"/>
    </xf>
    <xf numFmtId="2" fontId="0" fillId="0" borderId="16" xfId="0" applyNumberFormat="1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2" fillId="34" borderId="0" xfId="0" applyFont="1" applyFill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173" fontId="0" fillId="34" borderId="0" xfId="0" applyNumberFormat="1" applyFont="1" applyFill="1" applyBorder="1" applyAlignment="1" applyProtection="1">
      <alignment/>
      <protection hidden="1"/>
    </xf>
    <xf numFmtId="0" fontId="46" fillId="0" borderId="0" xfId="0" applyFont="1" applyBorder="1" applyAlignment="1" applyProtection="1">
      <alignment/>
      <protection hidden="1"/>
    </xf>
    <xf numFmtId="0" fontId="0" fillId="13" borderId="11" xfId="0" applyFill="1" applyBorder="1" applyAlignment="1" applyProtection="1">
      <alignment/>
      <protection hidden="1"/>
    </xf>
    <xf numFmtId="2" fontId="0" fillId="13" borderId="16" xfId="0" applyNumberForma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left" indent="3"/>
      <protection hidden="1"/>
    </xf>
    <xf numFmtId="1" fontId="0" fillId="13" borderId="11" xfId="0" applyNumberFormat="1" applyFill="1" applyBorder="1" applyAlignment="1" applyProtection="1">
      <alignment/>
      <protection hidden="1"/>
    </xf>
    <xf numFmtId="0" fontId="0" fillId="13" borderId="16" xfId="0" applyFill="1" applyBorder="1" applyAlignment="1" applyProtection="1">
      <alignment/>
      <protection hidden="1"/>
    </xf>
    <xf numFmtId="2" fontId="46" fillId="13" borderId="19" xfId="0" applyNumberFormat="1" applyFont="1" applyFill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1" fillId="0" borderId="13" xfId="0" applyFont="1" applyBorder="1" applyAlignment="1" applyProtection="1">
      <alignment horizontal="right"/>
      <protection hidden="1"/>
    </xf>
    <xf numFmtId="2" fontId="6" fillId="0" borderId="10" xfId="0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0" fontId="4" fillId="0" borderId="20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7" fillId="0" borderId="21" xfId="46" applyFont="1" applyBorder="1" applyAlignment="1" applyProtection="1">
      <alignment/>
      <protection hidden="1"/>
    </xf>
    <xf numFmtId="0" fontId="4" fillId="0" borderId="22" xfId="0" applyFont="1" applyBorder="1" applyAlignment="1" applyProtection="1">
      <alignment/>
      <protection hidden="1"/>
    </xf>
    <xf numFmtId="0" fontId="4" fillId="0" borderId="23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173" fontId="0" fillId="34" borderId="19" xfId="0" applyNumberFormat="1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24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2" fontId="6" fillId="0" borderId="0" xfId="0" applyNumberFormat="1" applyFont="1" applyBorder="1" applyAlignment="1" applyProtection="1">
      <alignment/>
      <protection hidden="1"/>
    </xf>
    <xf numFmtId="0" fontId="46" fillId="0" borderId="0" xfId="0" applyFont="1" applyBorder="1" applyAlignment="1" applyProtection="1">
      <alignment horizontal="center"/>
      <protection hidden="1"/>
    </xf>
    <xf numFmtId="0" fontId="46" fillId="0" borderId="14" xfId="0" applyFont="1" applyBorder="1" applyAlignment="1" applyProtection="1">
      <alignment horizontal="center"/>
      <protection hidden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.monge@hutech.e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1"/>
  <sheetViews>
    <sheetView showGridLines="0" tabSelected="1" zoomScale="120" zoomScaleNormal="120" zoomScalePageLayoutView="0" workbookViewId="0" topLeftCell="A1">
      <selection activeCell="H21" sqref="H21"/>
    </sheetView>
  </sheetViews>
  <sheetFormatPr defaultColWidth="11.421875" defaultRowHeight="12.75"/>
  <cols>
    <col min="1" max="1" width="11.421875" style="2" customWidth="1"/>
    <col min="2" max="2" width="27.8515625" style="1" customWidth="1"/>
    <col min="3" max="3" width="12.7109375" style="2" customWidth="1"/>
    <col min="4" max="4" width="11.421875" style="2" customWidth="1"/>
    <col min="5" max="5" width="10.421875" style="2" customWidth="1"/>
    <col min="6" max="16384" width="11.421875" style="2" customWidth="1"/>
  </cols>
  <sheetData>
    <row r="1" ht="13.5" customHeight="1"/>
    <row r="2" ht="12.75">
      <c r="B2" s="1" t="s">
        <v>23</v>
      </c>
    </row>
    <row r="3" ht="12.75">
      <c r="B3" s="50" t="s">
        <v>29</v>
      </c>
    </row>
    <row r="4" ht="12.75">
      <c r="B4" s="50"/>
    </row>
    <row r="5" ht="6.75" customHeight="1"/>
    <row r="6" ht="12.75">
      <c r="B6" s="3" t="s">
        <v>11</v>
      </c>
    </row>
    <row r="7" ht="6.75" customHeight="1">
      <c r="B7" s="4"/>
    </row>
    <row r="8" spans="2:4" ht="12.75">
      <c r="B8" s="44" t="s">
        <v>0</v>
      </c>
      <c r="C8" s="39"/>
      <c r="D8" s="7" t="s">
        <v>4</v>
      </c>
    </row>
    <row r="9" spans="2:4" ht="12.75">
      <c r="B9" s="45" t="s">
        <v>1</v>
      </c>
      <c r="C9" s="40"/>
      <c r="D9" s="10" t="s">
        <v>4</v>
      </c>
    </row>
    <row r="10" spans="2:4" ht="12.75">
      <c r="B10" s="46" t="s">
        <v>2</v>
      </c>
      <c r="C10" s="41"/>
      <c r="D10" s="13" t="s">
        <v>3</v>
      </c>
    </row>
    <row r="11" spans="2:4" ht="12.75" hidden="1">
      <c r="B11" s="46"/>
      <c r="C11" s="14">
        <f>C10/1000</f>
        <v>0</v>
      </c>
      <c r="D11" s="15" t="s">
        <v>19</v>
      </c>
    </row>
    <row r="12" spans="2:3" ht="12.75">
      <c r="B12" s="47"/>
      <c r="C12" s="16"/>
    </row>
    <row r="13" spans="2:4" ht="12.75">
      <c r="B13" s="44" t="s">
        <v>27</v>
      </c>
      <c r="C13" s="39"/>
      <c r="D13" s="7" t="s">
        <v>5</v>
      </c>
    </row>
    <row r="14" spans="2:4" ht="12.75">
      <c r="B14" s="46" t="s">
        <v>18</v>
      </c>
      <c r="C14" s="41"/>
      <c r="D14" s="15" t="s">
        <v>4</v>
      </c>
    </row>
    <row r="15" ht="12.75">
      <c r="B15" s="47"/>
    </row>
    <row r="16" spans="2:4" ht="12.75">
      <c r="B16" s="44" t="s">
        <v>6</v>
      </c>
      <c r="C16" s="43"/>
      <c r="D16" s="7"/>
    </row>
    <row r="17" spans="2:4" ht="12.75">
      <c r="B17" s="45" t="s">
        <v>7</v>
      </c>
      <c r="C17" s="40"/>
      <c r="D17" s="10" t="s">
        <v>8</v>
      </c>
    </row>
    <row r="18" spans="2:4" ht="12.75">
      <c r="B18" s="45" t="s">
        <v>9</v>
      </c>
      <c r="C18" s="40"/>
      <c r="D18" s="10" t="s">
        <v>8</v>
      </c>
    </row>
    <row r="19" spans="2:4" ht="12.75">
      <c r="B19" s="46" t="s">
        <v>10</v>
      </c>
      <c r="C19" s="41"/>
      <c r="D19" s="13" t="s">
        <v>8</v>
      </c>
    </row>
    <row r="20" spans="2:4" ht="12.75" hidden="1">
      <c r="B20" s="11"/>
      <c r="C20" s="12">
        <f>C19/1000</f>
        <v>0</v>
      </c>
      <c r="D20" s="15" t="s">
        <v>4</v>
      </c>
    </row>
    <row r="21" spans="2:4" ht="12.75">
      <c r="B21" s="17"/>
      <c r="C21" s="9"/>
      <c r="D21" s="9"/>
    </row>
    <row r="22" spans="2:4" ht="12.75">
      <c r="B22" s="17"/>
      <c r="C22" s="9"/>
      <c r="D22" s="9"/>
    </row>
    <row r="23" spans="2:4" ht="12.75">
      <c r="B23" s="3" t="s">
        <v>22</v>
      </c>
      <c r="C23" s="9"/>
      <c r="D23" s="9"/>
    </row>
    <row r="24" spans="2:4" ht="6" customHeight="1">
      <c r="B24" s="18"/>
      <c r="C24" s="9"/>
      <c r="D24" s="9"/>
    </row>
    <row r="25" spans="2:4" ht="12.75">
      <c r="B25" s="48" t="s">
        <v>26</v>
      </c>
      <c r="C25" s="42"/>
      <c r="D25" s="19" t="s">
        <v>25</v>
      </c>
    </row>
    <row r="26" spans="2:4" ht="12.75" hidden="1">
      <c r="B26" s="49"/>
      <c r="C26" s="20">
        <f>IF(C25=0,1,((C25/100)+1))</f>
        <v>1</v>
      </c>
      <c r="D26" s="21"/>
    </row>
    <row r="27" ht="13.5" customHeight="1">
      <c r="B27" s="47"/>
    </row>
    <row r="28" spans="2:4" ht="12.75">
      <c r="B28" s="44" t="s">
        <v>12</v>
      </c>
      <c r="C28" s="22">
        <f>IF(C19=0,"",C17/C19)</f>
      </c>
      <c r="D28" s="7"/>
    </row>
    <row r="29" spans="2:7" ht="12.75">
      <c r="B29" s="46" t="s">
        <v>13</v>
      </c>
      <c r="C29" s="23">
        <f>IF(C19=0,"",(C10*0.001)/((PI()/4)*POWER((C19/1000),2)))</f>
      </c>
      <c r="D29" s="15" t="s">
        <v>14</v>
      </c>
      <c r="G29" s="24"/>
    </row>
    <row r="30" spans="2:7" ht="12.75">
      <c r="B30" s="47"/>
      <c r="G30" s="24"/>
    </row>
    <row r="31" spans="2:7" ht="12.75">
      <c r="B31" s="44" t="s">
        <v>15</v>
      </c>
      <c r="C31" s="25">
        <f>IF(C19=0,"",(1000*C29*(C19/1000))/0.001)</f>
      </c>
      <c r="D31" s="7"/>
      <c r="F31" s="24"/>
      <c r="G31" s="24"/>
    </row>
    <row r="32" spans="2:4" ht="12.75">
      <c r="B32" s="46" t="s">
        <v>16</v>
      </c>
      <c r="C32" s="26">
        <f>IF(C20=0,"",0.03/POWER(LOG10((C17/(3.7*C20))+(5.74/POWER(C31,0.9))),2))</f>
      </c>
      <c r="D32" s="15"/>
    </row>
    <row r="33" ht="12.75">
      <c r="B33" s="47"/>
    </row>
    <row r="34" spans="2:4" ht="12.75">
      <c r="B34" s="48" t="s">
        <v>17</v>
      </c>
      <c r="C34" s="27">
        <f>IF(C20=0,"",((8*C32*C14)/(POWER(PI(),2)*9.81*POWER(C20,5)))*POWER(C11,2)*C26)</f>
      </c>
      <c r="D34" s="28" t="s">
        <v>5</v>
      </c>
    </row>
    <row r="36" spans="2:5" ht="12.75">
      <c r="B36" s="5"/>
      <c r="C36" s="6"/>
      <c r="D36" s="6"/>
      <c r="E36" s="7"/>
    </row>
    <row r="37" spans="2:5" ht="12.75">
      <c r="B37" s="45" t="s">
        <v>31</v>
      </c>
      <c r="C37" s="9"/>
      <c r="D37" s="9"/>
      <c r="E37" s="10"/>
    </row>
    <row r="38" spans="2:5" ht="12.75">
      <c r="B38" s="45" t="s">
        <v>30</v>
      </c>
      <c r="C38" s="9"/>
      <c r="D38" s="9"/>
      <c r="E38" s="10"/>
    </row>
    <row r="39" spans="2:5" ht="12.75">
      <c r="B39" s="8"/>
      <c r="C39" s="9"/>
      <c r="D39" s="9"/>
      <c r="E39" s="10"/>
    </row>
    <row r="40" spans="2:5" ht="12.75">
      <c r="B40" s="29" t="s">
        <v>20</v>
      </c>
      <c r="C40" s="30">
        <f>IF(C8=0,"",C8-C34)</f>
      </c>
      <c r="D40" s="9" t="s">
        <v>5</v>
      </c>
      <c r="E40" s="10"/>
    </row>
    <row r="41" spans="2:5" ht="12.75">
      <c r="B41" s="8"/>
      <c r="C41" s="9"/>
      <c r="D41" s="9"/>
      <c r="E41" s="10"/>
    </row>
    <row r="42" spans="2:5" ht="12.75">
      <c r="B42" s="45" t="s">
        <v>32</v>
      </c>
      <c r="C42" s="31"/>
      <c r="D42" s="9"/>
      <c r="E42" s="10"/>
    </row>
    <row r="43" spans="2:5" ht="12.75">
      <c r="B43" s="8"/>
      <c r="C43" s="9"/>
      <c r="D43" s="9"/>
      <c r="E43" s="10"/>
    </row>
    <row r="44" spans="2:5" ht="12.75">
      <c r="B44" s="29" t="s">
        <v>21</v>
      </c>
      <c r="C44" s="30">
        <f>IF(C9=0,"",C40-C9)</f>
      </c>
      <c r="D44" s="9" t="s">
        <v>5</v>
      </c>
      <c r="E44" s="10"/>
    </row>
    <row r="45" spans="2:5" ht="12.75">
      <c r="B45" s="29"/>
      <c r="C45" s="51"/>
      <c r="D45" s="9"/>
      <c r="E45" s="10"/>
    </row>
    <row r="46" spans="2:5" ht="12.75">
      <c r="B46" s="29"/>
      <c r="C46" s="52" t="str">
        <f>IF(C44&gt;C13,"","Presión insuficiente en el punto final")</f>
        <v>Presión insuficiente en el punto final</v>
      </c>
      <c r="D46" s="52"/>
      <c r="E46" s="53"/>
    </row>
    <row r="47" spans="2:5" ht="7.5" customHeight="1">
      <c r="B47" s="11"/>
      <c r="C47" s="12"/>
      <c r="D47" s="12"/>
      <c r="E47" s="15"/>
    </row>
    <row r="50" spans="2:5" s="35" customFormat="1" ht="12">
      <c r="B50" s="32" t="s">
        <v>28</v>
      </c>
      <c r="C50" s="33"/>
      <c r="D50" s="33"/>
      <c r="E50" s="34"/>
    </row>
    <row r="51" spans="2:5" s="35" customFormat="1" ht="12.75" thickBot="1">
      <c r="B51" s="36" t="s">
        <v>24</v>
      </c>
      <c r="C51" s="37"/>
      <c r="D51" s="37"/>
      <c r="E51" s="38"/>
    </row>
  </sheetData>
  <sheetProtection password="8BCA" sheet="1" objects="1" scenarios="1"/>
  <mergeCells count="1">
    <mergeCell ref="C46:E46"/>
  </mergeCells>
  <hyperlinks>
    <hyperlink ref="B51" r:id="rId1" display="m.monge@hutech.es"/>
  </hyperlinks>
  <printOptions/>
  <pageMargins left="0.75" right="0.75" top="1" bottom="1" header="0" footer="0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UST</dc:creator>
  <cp:keywords/>
  <dc:description/>
  <cp:lastModifiedBy>Miguel Monge</cp:lastModifiedBy>
  <cp:lastPrinted>2008-10-29T11:46:01Z</cp:lastPrinted>
  <dcterms:created xsi:type="dcterms:W3CDTF">2002-10-29T13:40:44Z</dcterms:created>
  <dcterms:modified xsi:type="dcterms:W3CDTF">2019-11-03T16:16:44Z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