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3380" windowHeight="8955" activeTab="0"/>
  </bookViews>
  <sheets>
    <sheet name="Cálculo Saneamiento" sheetId="1" r:id="rId1"/>
    <sheet name="Tabulación Thormann" sheetId="2" r:id="rId2"/>
  </sheets>
  <definedNames/>
  <calcPr fullCalcOnLoad="1"/>
</workbook>
</file>

<file path=xl/comments1.xml><?xml version="1.0" encoding="utf-8"?>
<comments xmlns="http://schemas.openxmlformats.org/spreadsheetml/2006/main">
  <authors>
    <author>mmr</author>
  </authors>
  <commentList>
    <comment ref="G21" authorId="0">
      <text>
        <r>
          <rPr>
            <b/>
            <sz val="8"/>
            <rFont val="Tahoma"/>
            <family val="0"/>
          </rPr>
          <t>mmr:</t>
        </r>
        <r>
          <rPr>
            <sz val="8"/>
            <rFont val="Tahoma"/>
            <family val="0"/>
          </rPr>
          <t xml:space="preserve">
Ver arriba tabla para el  cálculo</t>
        </r>
      </text>
    </comment>
    <comment ref="P21" authorId="0">
      <text>
        <r>
          <rPr>
            <b/>
            <sz val="8"/>
            <rFont val="Tahoma"/>
            <family val="0"/>
          </rPr>
          <t>mmr:</t>
        </r>
        <r>
          <rPr>
            <sz val="8"/>
            <rFont val="Tahoma"/>
            <family val="0"/>
          </rPr>
          <t xml:space="preserve">
Ver tabulación Thormann - Franke e introducir valor correspondiente.</t>
        </r>
      </text>
    </comment>
    <comment ref="R21" authorId="0">
      <text>
        <r>
          <rPr>
            <b/>
            <sz val="8"/>
            <rFont val="Tahoma"/>
            <family val="0"/>
          </rPr>
          <t>mmr:</t>
        </r>
        <r>
          <rPr>
            <sz val="8"/>
            <rFont val="Tahoma"/>
            <family val="0"/>
          </rPr>
          <t xml:space="preserve">
Ver tabulación Thormann - Franke e introducir valor correspondiente.</t>
        </r>
      </text>
    </comment>
    <comment ref="Q21" authorId="0">
      <text>
        <r>
          <rPr>
            <b/>
            <sz val="8"/>
            <rFont val="Tahoma"/>
            <family val="0"/>
          </rPr>
          <t>mmr:</t>
        </r>
        <r>
          <rPr>
            <sz val="8"/>
            <rFont val="Tahoma"/>
            <family val="0"/>
          </rPr>
          <t xml:space="preserve">
Calado: altura de la lámina de agua en el interior de la tubería.</t>
        </r>
      </text>
    </comment>
  </commentList>
</comments>
</file>

<file path=xl/sharedStrings.xml><?xml version="1.0" encoding="utf-8"?>
<sst xmlns="http://schemas.openxmlformats.org/spreadsheetml/2006/main" count="51" uniqueCount="39">
  <si>
    <t>MATERIAL</t>
  </si>
  <si>
    <t>Caudal de cálculo (Qc) l/s</t>
  </si>
  <si>
    <t xml:space="preserve">    vsll (m/s)</t>
  </si>
  <si>
    <t>Qc/Q</t>
  </si>
  <si>
    <t>h/D</t>
  </si>
  <si>
    <t>h (mm)</t>
  </si>
  <si>
    <t>vsp (m/s)</t>
  </si>
  <si>
    <t>Q = Caudal a sección llena</t>
  </si>
  <si>
    <t>vsll = velocidad a sección llena</t>
  </si>
  <si>
    <t>vsp = velocidad a sección parcial</t>
  </si>
  <si>
    <t>Pendiente (m/km)</t>
  </si>
  <si>
    <t>Rugosidad de la tubería K (mm)</t>
  </si>
  <si>
    <t>Viscosidad del fluido vs (m/s2)</t>
  </si>
  <si>
    <t>Altura inicial TRAMO (m)</t>
  </si>
  <si>
    <t>Altura final TRAMO (m)</t>
  </si>
  <si>
    <t>TRAMO</t>
  </si>
  <si>
    <t>Longitud Tramo (m)</t>
  </si>
  <si>
    <t>CALCULO DE LAS PENDIENTES DE LOS TRAMOS</t>
  </si>
  <si>
    <t>CALCULO DE LOS DIÁMETROS DE LOS TUBOS</t>
  </si>
  <si>
    <t>Distancia del Tramo (m)</t>
  </si>
  <si>
    <t xml:space="preserve"> TRAMO</t>
  </si>
  <si>
    <t>Diámetro Nominal de la tubería (mm)</t>
  </si>
  <si>
    <t xml:space="preserve">Diámetro interior de la tubería (mm) </t>
  </si>
  <si>
    <t xml:space="preserve"> Pendiente (m/km)</t>
  </si>
  <si>
    <t>Q (l/s) Caudal a sección llena</t>
  </si>
  <si>
    <t>Qc = Caudal de cálculo (caudal que hay que evacuar)</t>
  </si>
  <si>
    <t>h = calado; D = diámetro de la tubería</t>
  </si>
  <si>
    <t xml:space="preserve">vsp/v </t>
  </si>
  <si>
    <t>fórmula de pérdida de carga de Prandl-Colebrook</t>
  </si>
  <si>
    <t>OBSERVACIONES</t>
  </si>
  <si>
    <t>Hoja diseñada por Miguel A. Monge Redondo</t>
  </si>
  <si>
    <t>m.monge@hutech.es</t>
  </si>
  <si>
    <t>vs = viscosidad [1,24 para agua de lluvia - 1,31 para agua residual]</t>
  </si>
  <si>
    <r>
      <t xml:space="preserve">CAUDAL REAL TRANSPORTADO (l/s) </t>
    </r>
    <r>
      <rPr>
        <sz val="9"/>
        <color indexed="10"/>
        <rFont val="Arial"/>
        <family val="2"/>
      </rPr>
      <t>debe ser menor que a sección llena</t>
    </r>
  </si>
  <si>
    <t>TABULACIÓN DE LAS FÓRMULAS DE THORMANN Y FRANKE QUE RELACIONAN LOS</t>
  </si>
  <si>
    <t>CAUDALES, VELOCIDADES Y ALTURAS DE LLENADO A SECCIÓNES LLENA Y  PARCIAL</t>
  </si>
  <si>
    <t>Q/Q'</t>
  </si>
  <si>
    <t>V'/ V</t>
  </si>
  <si>
    <t>[Véase comentarios en las celdas amarillas. Introducir valores en celdas blancas]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</si>
</sst>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</numFmts>
  <fonts count="5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9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sz val="8"/>
      <color indexed="10"/>
      <name val="Arial"/>
      <family val="2"/>
    </font>
    <font>
      <i/>
      <sz val="10"/>
      <name val="Arial"/>
      <family val="2"/>
    </font>
    <font>
      <i/>
      <sz val="11"/>
      <color indexed="12"/>
      <name val="Arial"/>
      <family val="2"/>
    </font>
    <font>
      <sz val="11"/>
      <color indexed="12"/>
      <name val="Arial"/>
      <family val="2"/>
    </font>
    <font>
      <sz val="9"/>
      <color indexed="10"/>
      <name val="Arial"/>
      <family val="2"/>
    </font>
    <font>
      <b/>
      <sz val="8"/>
      <name val="Arial"/>
      <family val="2"/>
    </font>
    <font>
      <b/>
      <sz val="10"/>
      <color indexed="9"/>
      <name val="Helv"/>
      <family val="0"/>
    </font>
    <font>
      <b/>
      <sz val="8"/>
      <color indexed="9"/>
      <name val="Helv"/>
      <family val="0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>
        <color theme="2" tint="-0.09994000196456909"/>
      </right>
      <top>
        <color indexed="63"/>
      </top>
      <bottom style="hair">
        <color theme="2" tint="-0.09990999847650528"/>
      </bottom>
    </border>
    <border>
      <left style="hair">
        <color theme="2" tint="-0.09994000196456909"/>
      </left>
      <right style="hair">
        <color theme="2" tint="-0.09994000196456909"/>
      </right>
      <top>
        <color indexed="63"/>
      </top>
      <bottom style="hair">
        <color theme="2" tint="-0.09990999847650528"/>
      </bottom>
    </border>
    <border>
      <left>
        <color indexed="63"/>
      </left>
      <right style="hair">
        <color theme="2" tint="-0.09994000196456909"/>
      </right>
      <top style="hair">
        <color theme="2" tint="-0.09990999847650528"/>
      </top>
      <bottom style="hair">
        <color theme="2" tint="-0.09990999847650528"/>
      </bottom>
    </border>
    <border>
      <left style="hair">
        <color theme="2" tint="-0.09994000196456909"/>
      </left>
      <right style="hair">
        <color theme="2" tint="-0.09994000196456909"/>
      </right>
      <top style="hair">
        <color theme="2" tint="-0.09990999847650528"/>
      </top>
      <bottom style="hair">
        <color theme="2" tint="-0.09990999847650528"/>
      </bottom>
    </border>
    <border>
      <left>
        <color indexed="63"/>
      </left>
      <right style="hair">
        <color theme="2" tint="-0.09994000196456909"/>
      </right>
      <top>
        <color indexed="63"/>
      </top>
      <bottom>
        <color indexed="63"/>
      </bottom>
    </border>
    <border>
      <left style="hair">
        <color theme="2" tint="-0.09994000196456909"/>
      </left>
      <right style="hair">
        <color theme="2" tint="-0.09994000196456909"/>
      </right>
      <top>
        <color indexed="63"/>
      </top>
      <bottom>
        <color indexed="63"/>
      </bottom>
    </border>
    <border>
      <left>
        <color indexed="63"/>
      </left>
      <right style="hair">
        <color theme="2" tint="-0.09994000196456909"/>
      </right>
      <top>
        <color indexed="63"/>
      </top>
      <bottom style="hair">
        <color theme="2" tint="-0.09994000196456909"/>
      </bottom>
    </border>
    <border>
      <left style="hair">
        <color theme="2" tint="-0.09994000196456909"/>
      </left>
      <right style="hair">
        <color theme="2" tint="-0.09994000196456909"/>
      </right>
      <top>
        <color indexed="63"/>
      </top>
      <bottom style="hair">
        <color theme="2" tint="-0.09994000196456909"/>
      </bottom>
    </border>
    <border>
      <left>
        <color indexed="63"/>
      </left>
      <right style="hair">
        <color theme="2" tint="-0.09994000196456909"/>
      </right>
      <top style="hair">
        <color theme="2" tint="-0.09994000196456909"/>
      </top>
      <bottom style="hair">
        <color theme="2" tint="-0.09994000196456909"/>
      </bottom>
    </border>
    <border>
      <left style="hair">
        <color theme="2" tint="-0.09994000196456909"/>
      </left>
      <right style="hair">
        <color theme="2" tint="-0.09994000196456909"/>
      </right>
      <top style="hair">
        <color theme="2" tint="-0.09994000196456909"/>
      </top>
      <bottom style="hair">
        <color theme="2" tint="-0.09994000196456909"/>
      </bottom>
    </border>
    <border>
      <left>
        <color indexed="63"/>
      </left>
      <right style="thin">
        <color theme="2" tint="-0.0999400019645690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2" tint="-0.09994000196456909"/>
      </bottom>
    </border>
    <border>
      <left>
        <color indexed="63"/>
      </left>
      <right style="thin">
        <color theme="2" tint="-0.09994000196456909"/>
      </right>
      <top>
        <color indexed="63"/>
      </top>
      <bottom style="thin">
        <color theme="2" tint="-0.09994000196456909"/>
      </bottom>
    </border>
    <border>
      <left style="hair">
        <color theme="2" tint="-0.09994000196456909"/>
      </left>
      <right style="thin">
        <color theme="0" tint="-0.3499799966812134"/>
      </right>
      <top>
        <color indexed="63"/>
      </top>
      <bottom>
        <color indexed="63"/>
      </bottom>
    </border>
    <border>
      <left style="hair">
        <color theme="2" tint="-0.09994000196456909"/>
      </left>
      <right style="thin">
        <color theme="0" tint="-0.3499799966812134"/>
      </right>
      <top>
        <color indexed="63"/>
      </top>
      <bottom style="hair">
        <color theme="2" tint="-0.09994000196456909"/>
      </bottom>
    </border>
    <border>
      <left style="hair">
        <color theme="2" tint="-0.09994000196456909"/>
      </left>
      <right style="thin">
        <color theme="0" tint="-0.3499799966812134"/>
      </right>
      <top style="hair">
        <color theme="2" tint="-0.09994000196456909"/>
      </top>
      <bottom style="hair">
        <color theme="2" tint="-0.09994000196456909"/>
      </bottom>
    </border>
    <border>
      <left>
        <color indexed="63"/>
      </left>
      <right style="hair">
        <color theme="2" tint="-0.09994000196456909"/>
      </right>
      <top style="hair">
        <color theme="2" tint="-0.09994000196456909"/>
      </top>
      <bottom style="thin">
        <color theme="0" tint="-0.3499799966812134"/>
      </bottom>
    </border>
    <border>
      <left style="hair">
        <color theme="2" tint="-0.09994000196456909"/>
      </left>
      <right style="hair">
        <color theme="2" tint="-0.09994000196456909"/>
      </right>
      <top style="hair">
        <color theme="2" tint="-0.09994000196456909"/>
      </top>
      <bottom style="thin">
        <color theme="0" tint="-0.3499799966812134"/>
      </bottom>
    </border>
    <border>
      <left style="hair">
        <color theme="2" tint="-0.09994000196456909"/>
      </left>
      <right style="thin">
        <color theme="0" tint="-0.3499799966812134"/>
      </right>
      <top style="hair">
        <color theme="2" tint="-0.09994000196456909"/>
      </top>
      <bottom style="thin">
        <color theme="0" tint="-0.3499799966812134"/>
      </bottom>
    </border>
    <border>
      <left>
        <color indexed="63"/>
      </left>
      <right style="thin">
        <color theme="2" tint="-0.09994000196456909"/>
      </right>
      <top>
        <color indexed="63"/>
      </top>
      <bottom style="thin">
        <color theme="0" tint="-0.3499799966812134"/>
      </bottom>
    </border>
    <border>
      <left style="thin">
        <color theme="2" tint="-0.09994000196456909"/>
      </left>
      <right style="thin">
        <color theme="2" tint="-0.09994000196456909"/>
      </right>
      <top>
        <color indexed="63"/>
      </top>
      <bottom style="thin">
        <color theme="0" tint="-0.3499799966812134"/>
      </bottom>
    </border>
    <border>
      <left style="thin">
        <color theme="2" tint="-0.09994000196456909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hair">
        <color theme="2" tint="-0.09994000196456909"/>
      </left>
      <right style="thin">
        <color theme="0" tint="-0.3499799966812134"/>
      </right>
      <top>
        <color indexed="63"/>
      </top>
      <bottom style="hair">
        <color theme="2" tint="-0.09990999847650528"/>
      </bottom>
    </border>
    <border>
      <left style="hair">
        <color theme="2" tint="-0.09994000196456909"/>
      </left>
      <right style="thin">
        <color theme="0" tint="-0.3499799966812134"/>
      </right>
      <top style="hair">
        <color theme="2" tint="-0.09990999847650528"/>
      </top>
      <bottom style="hair">
        <color theme="2" tint="-0.09990999847650528"/>
      </bottom>
    </border>
    <border>
      <left>
        <color indexed="63"/>
      </left>
      <right style="hair">
        <color theme="2" tint="-0.09994000196456909"/>
      </right>
      <top style="hair">
        <color theme="2" tint="-0.09990999847650528"/>
      </top>
      <bottom style="thin">
        <color theme="0" tint="-0.3499799966812134"/>
      </bottom>
    </border>
    <border>
      <left style="hair">
        <color theme="2" tint="-0.09994000196456909"/>
      </left>
      <right style="hair">
        <color theme="2" tint="-0.09994000196456909"/>
      </right>
      <top style="hair">
        <color theme="2" tint="-0.09990999847650528"/>
      </top>
      <bottom style="thin">
        <color theme="0" tint="-0.3499799966812134"/>
      </bottom>
    </border>
    <border>
      <left style="hair">
        <color theme="2" tint="-0.09994000196456909"/>
      </left>
      <right style="thin">
        <color theme="0" tint="-0.3499799966812134"/>
      </right>
      <top style="hair">
        <color theme="2" tint="-0.09990999847650528"/>
      </top>
      <bottom style="thin">
        <color theme="0" tint="-0.349979996681213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133">
    <xf numFmtId="0" fontId="0" fillId="0" borderId="0" xfId="0" applyAlignment="1">
      <alignment/>
    </xf>
    <xf numFmtId="0" fontId="8" fillId="33" borderId="0" xfId="0" applyFont="1" applyFill="1" applyAlignment="1" applyProtection="1">
      <alignment horizontal="center" vertical="center"/>
      <protection/>
    </xf>
    <xf numFmtId="0" fontId="0" fillId="33" borderId="0" xfId="0" applyFill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2" fontId="0" fillId="33" borderId="0" xfId="0" applyNumberForma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0" fillId="33" borderId="0" xfId="0" applyFill="1" applyBorder="1" applyAlignment="1" applyProtection="1">
      <alignment horizontal="left"/>
      <protection/>
    </xf>
    <xf numFmtId="0" fontId="0" fillId="33" borderId="0" xfId="0" applyFill="1" applyAlignment="1" applyProtection="1">
      <alignment horizontal="center"/>
      <protection/>
    </xf>
    <xf numFmtId="164" fontId="0" fillId="33" borderId="0" xfId="0" applyNumberFormat="1" applyFill="1" applyAlignment="1" applyProtection="1">
      <alignment/>
      <protection/>
    </xf>
    <xf numFmtId="4" fontId="0" fillId="0" borderId="10" xfId="0" applyNumberFormat="1" applyBorder="1" applyAlignment="1" applyProtection="1">
      <alignment horizontal="center"/>
      <protection locked="0"/>
    </xf>
    <xf numFmtId="4" fontId="0" fillId="0" borderId="11" xfId="0" applyNumberFormat="1" applyBorder="1" applyAlignment="1" applyProtection="1">
      <alignment/>
      <protection locked="0"/>
    </xf>
    <xf numFmtId="4" fontId="0" fillId="0" borderId="12" xfId="0" applyNumberFormat="1" applyBorder="1" applyAlignment="1" applyProtection="1">
      <alignment horizontal="center"/>
      <protection locked="0"/>
    </xf>
    <xf numFmtId="4" fontId="0" fillId="0" borderId="13" xfId="0" applyNumberFormat="1" applyBorder="1" applyAlignment="1" applyProtection="1">
      <alignment/>
      <protection locked="0"/>
    </xf>
    <xf numFmtId="4" fontId="9" fillId="0" borderId="11" xfId="0" applyNumberFormat="1" applyFont="1" applyBorder="1" applyAlignment="1" applyProtection="1">
      <alignment horizontal="center"/>
      <protection locked="0"/>
    </xf>
    <xf numFmtId="0" fontId="10" fillId="0" borderId="11" xfId="0" applyFont="1" applyFill="1" applyBorder="1" applyAlignment="1" applyProtection="1">
      <alignment horizontal="center"/>
      <protection locked="0"/>
    </xf>
    <xf numFmtId="0" fontId="8" fillId="0" borderId="11" xfId="0" applyFont="1" applyFill="1" applyBorder="1" applyAlignment="1" applyProtection="1">
      <alignment horizontal="center"/>
      <protection locked="0"/>
    </xf>
    <xf numFmtId="2" fontId="8" fillId="0" borderId="11" xfId="0" applyNumberFormat="1" applyFont="1" applyFill="1" applyBorder="1" applyAlignment="1" applyProtection="1">
      <alignment horizontal="center"/>
      <protection locked="0"/>
    </xf>
    <xf numFmtId="4" fontId="0" fillId="0" borderId="11" xfId="0" applyNumberFormat="1" applyFont="1" applyFill="1" applyBorder="1" applyAlignment="1" applyProtection="1">
      <alignment/>
      <protection locked="0"/>
    </xf>
    <xf numFmtId="2" fontId="8" fillId="0" borderId="11" xfId="0" applyNumberFormat="1" applyFont="1" applyBorder="1" applyAlignment="1" applyProtection="1">
      <alignment horizontal="center"/>
      <protection locked="0"/>
    </xf>
    <xf numFmtId="164" fontId="9" fillId="34" borderId="11" xfId="0" applyNumberFormat="1" applyFont="1" applyFill="1" applyBorder="1" applyAlignment="1" applyProtection="1">
      <alignment horizontal="center"/>
      <protection hidden="1"/>
    </xf>
    <xf numFmtId="164" fontId="11" fillId="34" borderId="11" xfId="0" applyNumberFormat="1" applyFont="1" applyFill="1" applyBorder="1" applyAlignment="1" applyProtection="1">
      <alignment horizontal="center"/>
      <protection hidden="1"/>
    </xf>
    <xf numFmtId="2" fontId="0" fillId="34" borderId="11" xfId="0" applyNumberFormat="1" applyFont="1" applyFill="1" applyBorder="1" applyAlignment="1" applyProtection="1">
      <alignment horizontal="center"/>
      <protection hidden="1"/>
    </xf>
    <xf numFmtId="164" fontId="0" fillId="34" borderId="11" xfId="0" applyNumberFormat="1" applyFont="1" applyFill="1" applyBorder="1" applyAlignment="1" applyProtection="1">
      <alignment/>
      <protection hidden="1"/>
    </xf>
    <xf numFmtId="164" fontId="0" fillId="0" borderId="11" xfId="0" applyNumberFormat="1" applyFont="1" applyBorder="1" applyAlignment="1" applyProtection="1">
      <alignment/>
      <protection locked="0"/>
    </xf>
    <xf numFmtId="2" fontId="0" fillId="0" borderId="11" xfId="0" applyNumberFormat="1" applyFont="1" applyBorder="1" applyAlignment="1" applyProtection="1">
      <alignment/>
      <protection locked="0"/>
    </xf>
    <xf numFmtId="4" fontId="9" fillId="0" borderId="13" xfId="0" applyNumberFormat="1" applyFont="1" applyBorder="1" applyAlignment="1" applyProtection="1">
      <alignment horizontal="center"/>
      <protection locked="0"/>
    </xf>
    <xf numFmtId="0" fontId="10" fillId="0" borderId="13" xfId="0" applyFont="1" applyFill="1" applyBorder="1" applyAlignment="1" applyProtection="1">
      <alignment horizontal="center"/>
      <protection locked="0"/>
    </xf>
    <xf numFmtId="0" fontId="8" fillId="0" borderId="13" xfId="0" applyFont="1" applyFill="1" applyBorder="1" applyAlignment="1" applyProtection="1">
      <alignment horizontal="center"/>
      <protection locked="0"/>
    </xf>
    <xf numFmtId="2" fontId="8" fillId="0" borderId="13" xfId="0" applyNumberFormat="1" applyFont="1" applyFill="1" applyBorder="1" applyAlignment="1" applyProtection="1">
      <alignment horizontal="center"/>
      <protection locked="0"/>
    </xf>
    <xf numFmtId="4" fontId="0" fillId="0" borderId="13" xfId="0" applyNumberFormat="1" applyFont="1" applyFill="1" applyBorder="1" applyAlignment="1" applyProtection="1">
      <alignment/>
      <protection locked="0"/>
    </xf>
    <xf numFmtId="2" fontId="8" fillId="0" borderId="13" xfId="0" applyNumberFormat="1" applyFont="1" applyBorder="1" applyAlignment="1" applyProtection="1">
      <alignment horizontal="center"/>
      <protection locked="0"/>
    </xf>
    <xf numFmtId="164" fontId="9" fillId="34" borderId="13" xfId="0" applyNumberFormat="1" applyFont="1" applyFill="1" applyBorder="1" applyAlignment="1" applyProtection="1">
      <alignment horizontal="center"/>
      <protection hidden="1"/>
    </xf>
    <xf numFmtId="164" fontId="11" fillId="34" borderId="13" xfId="0" applyNumberFormat="1" applyFont="1" applyFill="1" applyBorder="1" applyAlignment="1" applyProtection="1">
      <alignment horizontal="center"/>
      <protection hidden="1"/>
    </xf>
    <xf numFmtId="2" fontId="0" fillId="34" borderId="13" xfId="0" applyNumberFormat="1" applyFont="1" applyFill="1" applyBorder="1" applyAlignment="1" applyProtection="1">
      <alignment horizontal="center"/>
      <protection hidden="1"/>
    </xf>
    <xf numFmtId="164" fontId="0" fillId="34" borderId="13" xfId="0" applyNumberFormat="1" applyFont="1" applyFill="1" applyBorder="1" applyAlignment="1" applyProtection="1">
      <alignment/>
      <protection hidden="1"/>
    </xf>
    <xf numFmtId="164" fontId="0" fillId="0" borderId="13" xfId="0" applyNumberFormat="1" applyFont="1" applyBorder="1" applyAlignment="1" applyProtection="1">
      <alignment/>
      <protection locked="0"/>
    </xf>
    <xf numFmtId="2" fontId="0" fillId="0" borderId="13" xfId="0" applyNumberFormat="1" applyFont="1" applyBorder="1" applyAlignment="1" applyProtection="1">
      <alignment/>
      <protection locked="0"/>
    </xf>
    <xf numFmtId="0" fontId="12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/>
      <protection/>
    </xf>
    <xf numFmtId="0" fontId="14" fillId="33" borderId="0" xfId="0" applyFont="1" applyFill="1" applyBorder="1" applyAlignment="1" applyProtection="1">
      <alignment/>
      <protection/>
    </xf>
    <xf numFmtId="0" fontId="0" fillId="35" borderId="14" xfId="0" applyFont="1" applyFill="1" applyBorder="1" applyAlignment="1" applyProtection="1">
      <alignment horizontal="center" vertical="center" wrapText="1"/>
      <protection/>
    </xf>
    <xf numFmtId="0" fontId="0" fillId="35" borderId="15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/>
      <protection locked="0"/>
    </xf>
    <xf numFmtId="2" fontId="0" fillId="0" borderId="17" xfId="0" applyNumberFormat="1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 horizontal="center"/>
      <protection locked="0"/>
    </xf>
    <xf numFmtId="2" fontId="0" fillId="0" borderId="19" xfId="0" applyNumberFormat="1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47" fillId="0" borderId="21" xfId="46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2" fontId="0" fillId="34" borderId="11" xfId="0" applyNumberFormat="1" applyFont="1" applyFill="1" applyBorder="1" applyAlignment="1" applyProtection="1">
      <alignment/>
      <protection hidden="1"/>
    </xf>
    <xf numFmtId="2" fontId="0" fillId="34" borderId="13" xfId="0" applyNumberFormat="1" applyFont="1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 horizontal="center"/>
      <protection/>
    </xf>
    <xf numFmtId="0" fontId="0" fillId="35" borderId="23" xfId="0" applyFont="1" applyFill="1" applyBorder="1" applyAlignment="1" applyProtection="1">
      <alignment horizontal="center" vertical="center" wrapText="1"/>
      <protection/>
    </xf>
    <xf numFmtId="2" fontId="9" fillId="0" borderId="24" xfId="0" applyNumberFormat="1" applyFont="1" applyBorder="1" applyAlignment="1" applyProtection="1">
      <alignment/>
      <protection hidden="1"/>
    </xf>
    <xf numFmtId="2" fontId="9" fillId="0" borderId="25" xfId="0" applyNumberFormat="1" applyFont="1" applyBorder="1" applyAlignment="1" applyProtection="1">
      <alignment/>
      <protection hidden="1"/>
    </xf>
    <xf numFmtId="0" fontId="0" fillId="0" borderId="26" xfId="0" applyFont="1" applyBorder="1" applyAlignment="1" applyProtection="1">
      <alignment horizontal="center"/>
      <protection locked="0"/>
    </xf>
    <xf numFmtId="2" fontId="0" fillId="0" borderId="27" xfId="0" applyNumberFormat="1" applyFont="1" applyBorder="1" applyAlignment="1" applyProtection="1">
      <alignment/>
      <protection locked="0"/>
    </xf>
    <xf numFmtId="2" fontId="9" fillId="0" borderId="28" xfId="0" applyNumberFormat="1" applyFont="1" applyBorder="1" applyAlignment="1" applyProtection="1">
      <alignment/>
      <protection hidden="1"/>
    </xf>
    <xf numFmtId="0" fontId="0" fillId="35" borderId="29" xfId="0" applyFont="1" applyFill="1" applyBorder="1" applyAlignment="1" applyProtection="1">
      <alignment horizontal="center" vertical="center" wrapText="1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8" fillId="35" borderId="30" xfId="0" applyFont="1" applyFill="1" applyBorder="1" applyAlignment="1" applyProtection="1">
      <alignment horizontal="center" vertical="center" wrapText="1"/>
      <protection/>
    </xf>
    <xf numFmtId="0" fontId="1" fillId="35" borderId="30" xfId="0" applyFont="1" applyFill="1" applyBorder="1" applyAlignment="1" applyProtection="1">
      <alignment horizontal="center" vertical="center" wrapText="1"/>
      <protection/>
    </xf>
    <xf numFmtId="0" fontId="0" fillId="35" borderId="31" xfId="0" applyFont="1" applyFill="1" applyBorder="1" applyAlignment="1" applyProtection="1">
      <alignment horizontal="center" vertical="center" wrapText="1"/>
      <protection/>
    </xf>
    <xf numFmtId="2" fontId="0" fillId="34" borderId="32" xfId="0" applyNumberFormat="1" applyFont="1" applyFill="1" applyBorder="1" applyAlignment="1" applyProtection="1">
      <alignment/>
      <protection hidden="1"/>
    </xf>
    <xf numFmtId="2" fontId="0" fillId="34" borderId="33" xfId="0" applyNumberFormat="1" applyFont="1" applyFill="1" applyBorder="1" applyAlignment="1" applyProtection="1">
      <alignment/>
      <protection hidden="1"/>
    </xf>
    <xf numFmtId="4" fontId="0" fillId="0" borderId="34" xfId="0" applyNumberFormat="1" applyBorder="1" applyAlignment="1" applyProtection="1">
      <alignment horizontal="center"/>
      <protection locked="0"/>
    </xf>
    <xf numFmtId="4" fontId="0" fillId="0" borderId="35" xfId="0" applyNumberFormat="1" applyBorder="1" applyAlignment="1" applyProtection="1">
      <alignment/>
      <protection locked="0"/>
    </xf>
    <xf numFmtId="4" fontId="9" fillId="0" borderId="35" xfId="0" applyNumberFormat="1" applyFont="1" applyBorder="1" applyAlignment="1" applyProtection="1">
      <alignment horizontal="center"/>
      <protection locked="0"/>
    </xf>
    <xf numFmtId="0" fontId="10" fillId="0" borderId="35" xfId="0" applyFont="1" applyFill="1" applyBorder="1" applyAlignment="1" applyProtection="1">
      <alignment horizontal="center"/>
      <protection locked="0"/>
    </xf>
    <xf numFmtId="0" fontId="8" fillId="0" borderId="35" xfId="0" applyFont="1" applyFill="1" applyBorder="1" applyAlignment="1" applyProtection="1">
      <alignment horizontal="center"/>
      <protection locked="0"/>
    </xf>
    <xf numFmtId="2" fontId="8" fillId="0" borderId="35" xfId="0" applyNumberFormat="1" applyFont="1" applyFill="1" applyBorder="1" applyAlignment="1" applyProtection="1">
      <alignment horizontal="center"/>
      <protection locked="0"/>
    </xf>
    <xf numFmtId="4" fontId="0" fillId="0" borderId="35" xfId="0" applyNumberFormat="1" applyFont="1" applyFill="1" applyBorder="1" applyAlignment="1" applyProtection="1">
      <alignment/>
      <protection locked="0"/>
    </xf>
    <xf numFmtId="2" fontId="8" fillId="0" borderId="35" xfId="0" applyNumberFormat="1" applyFont="1" applyBorder="1" applyAlignment="1" applyProtection="1">
      <alignment horizontal="center"/>
      <protection locked="0"/>
    </xf>
    <xf numFmtId="164" fontId="9" fillId="34" borderId="35" xfId="0" applyNumberFormat="1" applyFont="1" applyFill="1" applyBorder="1" applyAlignment="1" applyProtection="1">
      <alignment horizontal="center"/>
      <protection hidden="1"/>
    </xf>
    <xf numFmtId="164" fontId="11" fillId="34" borderId="35" xfId="0" applyNumberFormat="1" applyFont="1" applyFill="1" applyBorder="1" applyAlignment="1" applyProtection="1">
      <alignment horizontal="center"/>
      <protection hidden="1"/>
    </xf>
    <xf numFmtId="2" fontId="0" fillId="34" borderId="35" xfId="0" applyNumberFormat="1" applyFont="1" applyFill="1" applyBorder="1" applyAlignment="1" applyProtection="1">
      <alignment horizontal="center"/>
      <protection hidden="1"/>
    </xf>
    <xf numFmtId="164" fontId="0" fillId="34" borderId="35" xfId="0" applyNumberFormat="1" applyFont="1" applyFill="1" applyBorder="1" applyAlignment="1" applyProtection="1">
      <alignment/>
      <protection hidden="1"/>
    </xf>
    <xf numFmtId="164" fontId="0" fillId="0" borderId="35" xfId="0" applyNumberFormat="1" applyFont="1" applyBorder="1" applyAlignment="1" applyProtection="1">
      <alignment/>
      <protection locked="0"/>
    </xf>
    <xf numFmtId="2" fontId="0" fillId="34" borderId="35" xfId="0" applyNumberFormat="1" applyFont="1" applyFill="1" applyBorder="1" applyAlignment="1" applyProtection="1">
      <alignment/>
      <protection hidden="1"/>
    </xf>
    <xf numFmtId="2" fontId="0" fillId="0" borderId="35" xfId="0" applyNumberFormat="1" applyFont="1" applyBorder="1" applyAlignment="1" applyProtection="1">
      <alignment/>
      <protection locked="0"/>
    </xf>
    <xf numFmtId="2" fontId="0" fillId="34" borderId="36" xfId="0" applyNumberFormat="1" applyFont="1" applyFill="1" applyBorder="1" applyAlignment="1" applyProtection="1">
      <alignment/>
      <protection hidden="1"/>
    </xf>
    <xf numFmtId="0" fontId="16" fillId="0" borderId="0" xfId="0" applyFont="1" applyAlignment="1" applyProtection="1">
      <alignment horizontal="left"/>
      <protection/>
    </xf>
    <xf numFmtId="164" fontId="16" fillId="0" borderId="0" xfId="0" applyNumberFormat="1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7" fillId="36" borderId="0" xfId="0" applyFont="1" applyFill="1" applyBorder="1" applyAlignment="1">
      <alignment/>
    </xf>
    <xf numFmtId="4" fontId="17" fillId="36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64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18" fillId="36" borderId="0" xfId="0" applyFont="1" applyFill="1" applyBorder="1" applyAlignment="1">
      <alignment/>
    </xf>
    <xf numFmtId="0" fontId="17" fillId="36" borderId="0" xfId="0" applyFont="1" applyFill="1" applyBorder="1" applyAlignment="1">
      <alignment horizontal="right"/>
    </xf>
    <xf numFmtId="2" fontId="16" fillId="0" borderId="0" xfId="0" applyNumberFormat="1" applyFont="1" applyAlignment="1">
      <alignment/>
    </xf>
    <xf numFmtId="0" fontId="16" fillId="0" borderId="0" xfId="0" applyFont="1" applyBorder="1" applyAlignment="1">
      <alignment/>
    </xf>
    <xf numFmtId="0" fontId="16" fillId="0" borderId="37" xfId="0" applyFont="1" applyBorder="1" applyAlignment="1" applyProtection="1">
      <alignment horizontal="center"/>
      <protection/>
    </xf>
    <xf numFmtId="164" fontId="16" fillId="0" borderId="37" xfId="0" applyNumberFormat="1" applyFont="1" applyBorder="1" applyAlignment="1" applyProtection="1">
      <alignment horizontal="center"/>
      <protection/>
    </xf>
    <xf numFmtId="2" fontId="18" fillId="36" borderId="0" xfId="0" applyNumberFormat="1" applyFont="1" applyFill="1" applyBorder="1" applyAlignment="1">
      <alignment horizontal="right"/>
    </xf>
    <xf numFmtId="0" fontId="16" fillId="0" borderId="0" xfId="0" applyFont="1" applyBorder="1" applyAlignment="1" applyProtection="1">
      <alignment horizontal="center"/>
      <protection/>
    </xf>
    <xf numFmtId="4" fontId="18" fillId="36" borderId="0" xfId="0" applyNumberFormat="1" applyFont="1" applyFill="1" applyBorder="1" applyAlignment="1">
      <alignment horizontal="center"/>
    </xf>
    <xf numFmtId="2" fontId="16" fillId="0" borderId="37" xfId="0" applyNumberFormat="1" applyFont="1" applyBorder="1" applyAlignment="1" applyProtection="1">
      <alignment horizontal="center"/>
      <protection/>
    </xf>
    <xf numFmtId="0" fontId="16" fillId="0" borderId="38" xfId="0" applyFont="1" applyBorder="1" applyAlignment="1" applyProtection="1">
      <alignment horizontal="center"/>
      <protection/>
    </xf>
    <xf numFmtId="0" fontId="16" fillId="0" borderId="39" xfId="0" applyFont="1" applyBorder="1" applyAlignment="1">
      <alignment/>
    </xf>
    <xf numFmtId="164" fontId="16" fillId="0" borderId="39" xfId="0" applyNumberFormat="1" applyFont="1" applyBorder="1" applyAlignment="1">
      <alignment/>
    </xf>
    <xf numFmtId="0" fontId="16" fillId="0" borderId="40" xfId="0" applyFont="1" applyBorder="1" applyAlignment="1">
      <alignment/>
    </xf>
    <xf numFmtId="2" fontId="18" fillId="36" borderId="0" xfId="0" applyNumberFormat="1" applyFont="1" applyFill="1" applyBorder="1" applyAlignment="1">
      <alignment horizontal="center"/>
    </xf>
    <xf numFmtId="2" fontId="16" fillId="0" borderId="40" xfId="0" applyNumberFormat="1" applyFont="1" applyBorder="1" applyAlignment="1">
      <alignment/>
    </xf>
    <xf numFmtId="164" fontId="16" fillId="0" borderId="41" xfId="0" applyNumberFormat="1" applyFont="1" applyBorder="1" applyAlignment="1" applyProtection="1">
      <alignment horizontal="center"/>
      <protection/>
    </xf>
    <xf numFmtId="0" fontId="16" fillId="0" borderId="41" xfId="0" applyFont="1" applyBorder="1" applyAlignment="1" applyProtection="1">
      <alignment horizontal="center"/>
      <protection/>
    </xf>
    <xf numFmtId="2" fontId="16" fillId="0" borderId="41" xfId="0" applyNumberFormat="1" applyFont="1" applyBorder="1" applyAlignment="1" applyProtection="1">
      <alignment horizontal="center"/>
      <protection/>
    </xf>
    <xf numFmtId="164" fontId="16" fillId="0" borderId="42" xfId="0" applyNumberFormat="1" applyFont="1" applyBorder="1" applyAlignment="1">
      <alignment horizontal="center"/>
    </xf>
    <xf numFmtId="0" fontId="16" fillId="0" borderId="41" xfId="0" applyFont="1" applyBorder="1" applyAlignment="1">
      <alignment horizontal="center"/>
    </xf>
    <xf numFmtId="2" fontId="19" fillId="36" borderId="0" xfId="0" applyNumberFormat="1" applyFont="1" applyFill="1" applyBorder="1" applyAlignment="1">
      <alignment horizontal="center"/>
    </xf>
    <xf numFmtId="2" fontId="17" fillId="36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4" fontId="19" fillId="36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2" fontId="16" fillId="0" borderId="0" xfId="0" applyNumberFormat="1" applyFont="1" applyBorder="1" applyAlignment="1" applyProtection="1">
      <alignment horizontal="center"/>
      <protection/>
    </xf>
    <xf numFmtId="2" fontId="16" fillId="0" borderId="38" xfId="0" applyNumberFormat="1" applyFont="1" applyBorder="1" applyAlignment="1" applyProtection="1">
      <alignment horizontal="center"/>
      <protection/>
    </xf>
    <xf numFmtId="0" fontId="16" fillId="0" borderId="0" xfId="0" applyFont="1" applyFill="1" applyAlignment="1">
      <alignment/>
    </xf>
    <xf numFmtId="164" fontId="16" fillId="0" borderId="40" xfId="0" applyNumberFormat="1" applyFont="1" applyBorder="1" applyAlignment="1" applyProtection="1">
      <alignment horizontal="center"/>
      <protection/>
    </xf>
    <xf numFmtId="2" fontId="16" fillId="0" borderId="40" xfId="0" applyNumberFormat="1" applyFont="1" applyBorder="1" applyAlignment="1" applyProtection="1">
      <alignment horizontal="center"/>
      <protection/>
    </xf>
    <xf numFmtId="164" fontId="16" fillId="0" borderId="0" xfId="0" applyNumberFormat="1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16" fillId="0" borderId="40" xfId="0" applyFont="1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2" fontId="16" fillId="0" borderId="0" xfId="0" applyNumberFormat="1" applyFont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.monge@hutech.es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2:S94"/>
  <sheetViews>
    <sheetView showGridLines="0" tabSelected="1" zoomScale="120" zoomScaleNormal="120" zoomScaleSheetLayoutView="90" zoomScalePageLayoutView="0" workbookViewId="0" topLeftCell="A1">
      <selection activeCell="H12" sqref="H12"/>
    </sheetView>
  </sheetViews>
  <sheetFormatPr defaultColWidth="11.421875" defaultRowHeight="12.75"/>
  <cols>
    <col min="1" max="1" width="3.140625" style="1" customWidth="1"/>
    <col min="2" max="2" width="9.140625" style="2" customWidth="1"/>
    <col min="3" max="6" width="11.421875" style="2" customWidth="1"/>
    <col min="7" max="7" width="15.7109375" style="2" bestFit="1" customWidth="1"/>
    <col min="8" max="8" width="17.00390625" style="2" customWidth="1"/>
    <col min="9" max="9" width="15.7109375" style="2" bestFit="1" customWidth="1"/>
    <col min="10" max="11" width="11.421875" style="2" customWidth="1"/>
    <col min="12" max="12" width="15.57421875" style="2" customWidth="1"/>
    <col min="13" max="13" width="23.421875" style="2" customWidth="1"/>
    <col min="14" max="16384" width="11.421875" style="2" customWidth="1"/>
  </cols>
  <sheetData>
    <row r="1" ht="12.75"/>
    <row r="2" spans="2:19" ht="15.75">
      <c r="B2" s="3" t="s">
        <v>17</v>
      </c>
      <c r="K2" s="4"/>
      <c r="L2" s="4"/>
      <c r="M2" s="4"/>
      <c r="N2" s="4"/>
      <c r="O2" s="5"/>
      <c r="P2" s="51" t="s">
        <v>30</v>
      </c>
      <c r="Q2" s="51"/>
      <c r="R2" s="51"/>
      <c r="S2" s="52"/>
    </row>
    <row r="3" spans="6:19" ht="12.75">
      <c r="F3" s="5"/>
      <c r="G3" s="5"/>
      <c r="H3" s="5"/>
      <c r="I3" s="5"/>
      <c r="K3" s="5"/>
      <c r="L3" s="5"/>
      <c r="M3" s="5"/>
      <c r="N3" s="5"/>
      <c r="O3" s="5"/>
      <c r="P3" s="53" t="s">
        <v>31</v>
      </c>
      <c r="Q3" s="54"/>
      <c r="R3" s="54"/>
      <c r="S3" s="55"/>
    </row>
    <row r="4" spans="2:9" ht="38.25">
      <c r="B4" s="58" t="s">
        <v>15</v>
      </c>
      <c r="C4" s="45" t="s">
        <v>13</v>
      </c>
      <c r="D4" s="46" t="s">
        <v>14</v>
      </c>
      <c r="E4" s="46" t="s">
        <v>16</v>
      </c>
      <c r="F4" s="59" t="s">
        <v>10</v>
      </c>
      <c r="G4" s="10"/>
      <c r="H4" s="11"/>
      <c r="I4" s="5"/>
    </row>
    <row r="5" spans="2:9" ht="12.75">
      <c r="B5" s="47"/>
      <c r="C5" s="48"/>
      <c r="D5" s="48"/>
      <c r="E5" s="48"/>
      <c r="F5" s="60">
        <f aca="true" t="shared" si="0" ref="F5:F11">IF(E5=0,"",((C5-D5)/E5)*1000)</f>
      </c>
      <c r="G5" s="5"/>
      <c r="H5" s="5"/>
      <c r="I5" s="5"/>
    </row>
    <row r="6" spans="2:9" ht="12.75">
      <c r="B6" s="49"/>
      <c r="C6" s="50"/>
      <c r="D6" s="50"/>
      <c r="E6" s="50"/>
      <c r="F6" s="61">
        <f t="shared" si="0"/>
      </c>
      <c r="G6" s="5"/>
      <c r="H6" s="5"/>
      <c r="I6" s="5"/>
    </row>
    <row r="7" spans="2:9" ht="12.75">
      <c r="B7" s="49"/>
      <c r="C7" s="50"/>
      <c r="D7" s="50"/>
      <c r="E7" s="50"/>
      <c r="F7" s="61">
        <f t="shared" si="0"/>
      </c>
      <c r="G7" s="5"/>
      <c r="H7" s="5"/>
      <c r="I7" s="5"/>
    </row>
    <row r="8" spans="2:9" ht="12.75">
      <c r="B8" s="49"/>
      <c r="C8" s="50"/>
      <c r="D8" s="50"/>
      <c r="E8" s="50"/>
      <c r="F8" s="61">
        <f t="shared" si="0"/>
      </c>
      <c r="G8" s="5"/>
      <c r="H8" s="5"/>
      <c r="I8" s="5"/>
    </row>
    <row r="9" spans="2:9" ht="12.75">
      <c r="B9" s="49"/>
      <c r="C9" s="50"/>
      <c r="D9" s="50"/>
      <c r="E9" s="50"/>
      <c r="F9" s="61">
        <f t="shared" si="0"/>
      </c>
      <c r="G9" s="5"/>
      <c r="H9" s="5"/>
      <c r="I9" s="5"/>
    </row>
    <row r="10" spans="2:9" ht="12.75">
      <c r="B10" s="49"/>
      <c r="C10" s="50"/>
      <c r="D10" s="50"/>
      <c r="E10" s="50"/>
      <c r="F10" s="61">
        <f t="shared" si="0"/>
      </c>
      <c r="G10" s="5"/>
      <c r="H10" s="5"/>
      <c r="I10" s="5"/>
    </row>
    <row r="11" spans="2:9" ht="12.75">
      <c r="B11" s="62"/>
      <c r="C11" s="63"/>
      <c r="D11" s="63"/>
      <c r="E11" s="63"/>
      <c r="F11" s="64">
        <f t="shared" si="0"/>
      </c>
      <c r="G11" s="5"/>
      <c r="H11" s="5"/>
      <c r="I11" s="5"/>
    </row>
    <row r="12" spans="3:11" ht="12.75">
      <c r="C12" s="5"/>
      <c r="D12" s="5"/>
      <c r="E12" s="5"/>
      <c r="F12" s="5"/>
      <c r="G12" s="5"/>
      <c r="H12" s="5"/>
      <c r="I12" s="5"/>
      <c r="K12" s="42" t="s">
        <v>25</v>
      </c>
    </row>
    <row r="13" spans="3:13" ht="12.75">
      <c r="C13" s="5"/>
      <c r="D13" s="5"/>
      <c r="E13" s="5"/>
      <c r="F13" s="5"/>
      <c r="G13" s="5"/>
      <c r="H13" s="5"/>
      <c r="I13" s="5"/>
      <c r="K13" s="42" t="s">
        <v>7</v>
      </c>
      <c r="L13" s="6"/>
      <c r="M13" s="6"/>
    </row>
    <row r="14" spans="3:13" ht="12.75">
      <c r="C14" s="5"/>
      <c r="D14" s="5"/>
      <c r="E14" s="5"/>
      <c r="F14" s="5"/>
      <c r="G14" s="5"/>
      <c r="H14" s="5"/>
      <c r="I14" s="5"/>
      <c r="K14" s="42" t="s">
        <v>8</v>
      </c>
      <c r="L14" s="6"/>
      <c r="M14" s="6"/>
    </row>
    <row r="15" spans="3:13" ht="12.75">
      <c r="C15" s="5"/>
      <c r="D15" s="5"/>
      <c r="E15" s="5"/>
      <c r="F15" s="5"/>
      <c r="G15" s="5"/>
      <c r="H15" s="5"/>
      <c r="I15" s="5"/>
      <c r="K15" s="42" t="s">
        <v>26</v>
      </c>
      <c r="L15" s="6"/>
      <c r="M15" s="6"/>
    </row>
    <row r="16" spans="3:13" ht="12.75">
      <c r="C16" s="5"/>
      <c r="D16" s="5"/>
      <c r="E16" s="5"/>
      <c r="F16" s="7"/>
      <c r="G16" s="8"/>
      <c r="H16" s="5"/>
      <c r="K16" s="42" t="s">
        <v>9</v>
      </c>
      <c r="L16" s="6"/>
      <c r="M16" s="6"/>
    </row>
    <row r="17" spans="2:13" ht="15.75">
      <c r="B17" s="3" t="s">
        <v>18</v>
      </c>
      <c r="H17" s="5"/>
      <c r="K17" s="42" t="s">
        <v>32</v>
      </c>
      <c r="L17" s="6"/>
      <c r="M17" s="6"/>
    </row>
    <row r="18" spans="2:13" ht="14.25">
      <c r="B18" s="43" t="s">
        <v>28</v>
      </c>
      <c r="G18" s="9"/>
      <c r="H18" s="5"/>
      <c r="K18" s="6"/>
      <c r="L18" s="6"/>
      <c r="M18" s="6"/>
    </row>
    <row r="19" spans="2:13" ht="14.25">
      <c r="B19" s="44" t="s">
        <v>38</v>
      </c>
      <c r="G19" s="9"/>
      <c r="H19" s="5"/>
      <c r="K19" s="6"/>
      <c r="L19" s="6"/>
      <c r="M19" s="6"/>
    </row>
    <row r="20" ht="12.75"/>
    <row r="21" spans="2:19" ht="60">
      <c r="B21" s="65" t="s">
        <v>20</v>
      </c>
      <c r="C21" s="66" t="s">
        <v>19</v>
      </c>
      <c r="D21" s="66" t="s">
        <v>0</v>
      </c>
      <c r="E21" s="66" t="s">
        <v>21</v>
      </c>
      <c r="F21" s="66" t="s">
        <v>22</v>
      </c>
      <c r="G21" s="66" t="s">
        <v>23</v>
      </c>
      <c r="H21" s="66" t="s">
        <v>1</v>
      </c>
      <c r="I21" s="66" t="s">
        <v>11</v>
      </c>
      <c r="J21" s="66" t="s">
        <v>12</v>
      </c>
      <c r="K21" s="66" t="s">
        <v>24</v>
      </c>
      <c r="L21" s="67" t="s">
        <v>33</v>
      </c>
      <c r="M21" s="68" t="s">
        <v>29</v>
      </c>
      <c r="N21" s="66" t="s">
        <v>2</v>
      </c>
      <c r="O21" s="66" t="s">
        <v>3</v>
      </c>
      <c r="P21" s="66" t="s">
        <v>4</v>
      </c>
      <c r="Q21" s="66" t="s">
        <v>5</v>
      </c>
      <c r="R21" s="66" t="s">
        <v>27</v>
      </c>
      <c r="S21" s="69" t="s">
        <v>6</v>
      </c>
    </row>
    <row r="22" ht="12.75">
      <c r="D22" s="12"/>
    </row>
    <row r="23" spans="1:19" ht="12.75">
      <c r="A23" s="1">
        <v>1</v>
      </c>
      <c r="B23" s="14"/>
      <c r="C23" s="15"/>
      <c r="D23" s="18"/>
      <c r="E23" s="19"/>
      <c r="F23" s="20"/>
      <c r="G23" s="21"/>
      <c r="H23" s="22"/>
      <c r="I23" s="23"/>
      <c r="J23" s="23"/>
      <c r="K23" s="24">
        <f>IF(G23=0,"",-(PI()*F23^2/2000000)*SQRT(2*9.81*F23*G23)*LOG((I23/3.71/F23)+(J23*2.51/F23/SQRT(2*9.81*F23*G23))))</f>
      </c>
      <c r="L23" s="24">
        <f>IF(G23=0,"",K23*O23)</f>
      </c>
      <c r="M23" s="25">
        <f>IF(L23&lt;=K23,"","AUMENTAR DIÁMETRO TUBO")</f>
      </c>
      <c r="N23" s="26">
        <f>IF(G23=0,"",(K23*4/PI()/F23^2)*1000)</f>
      </c>
      <c r="O23" s="27">
        <f>IF(G23=0,"",H23/K23)</f>
      </c>
      <c r="P23" s="28"/>
      <c r="Q23" s="56">
        <f>IF(G23=0,"",P23*F23)</f>
      </c>
      <c r="R23" s="29"/>
      <c r="S23" s="70">
        <f>IF(G23=0,"",N23*R23)</f>
      </c>
    </row>
    <row r="24" spans="1:19" ht="12.75">
      <c r="A24" s="1">
        <v>2</v>
      </c>
      <c r="B24" s="16"/>
      <c r="C24" s="17"/>
      <c r="D24" s="30"/>
      <c r="E24" s="31"/>
      <c r="F24" s="32"/>
      <c r="G24" s="33"/>
      <c r="H24" s="34"/>
      <c r="I24" s="35"/>
      <c r="J24" s="35"/>
      <c r="K24" s="36">
        <f>IF(G24=0,"",-(PI()*F24^2/2000000)*SQRT(2*9.81*F24*G24)*LOG((I24/3.71/F24)+(J24*2.51/F24/SQRT(2*9.81*F24*G24))))</f>
      </c>
      <c r="L24" s="36">
        <f>IF(G24=0,"",K24*O24)</f>
      </c>
      <c r="M24" s="37">
        <f>IF(L24&lt;=K24,"","AUMENTAR DIÁMETRO TUBO")</f>
      </c>
      <c r="N24" s="38">
        <f>IF(G24=0,"",(K24*4/PI()/F24^2)*1000)</f>
      </c>
      <c r="O24" s="39">
        <f>IF(G24=0,"",H24/K24)</f>
      </c>
      <c r="P24" s="40"/>
      <c r="Q24" s="57">
        <f>IF(G24=0,"",P24*F24)</f>
      </c>
      <c r="R24" s="41"/>
      <c r="S24" s="71">
        <f>IF(G24=0,"",N24*R24)</f>
      </c>
    </row>
    <row r="25" spans="1:19" ht="12.75">
      <c r="A25" s="1">
        <v>3</v>
      </c>
      <c r="B25" s="16"/>
      <c r="C25" s="17"/>
      <c r="D25" s="30"/>
      <c r="E25" s="31"/>
      <c r="F25" s="32"/>
      <c r="G25" s="33"/>
      <c r="H25" s="34"/>
      <c r="I25" s="35"/>
      <c r="J25" s="35"/>
      <c r="K25" s="36">
        <f>IF(G25=0,"",-(PI()*F25^2/2000000)*SQRT(2*9.81*F25*G25)*LOG((I25/3.71/F25)+(J25*2.51/F25/SQRT(2*9.81*F25*G25))))</f>
      </c>
      <c r="L25" s="36">
        <f>IF(G25=0,"",K25*O25)</f>
      </c>
      <c r="M25" s="37">
        <f>IF(L25&lt;=K25,"","AUMENTAR DIÁMETRO TUBO")</f>
      </c>
      <c r="N25" s="38">
        <f>IF(G25=0,"",(K25*4/PI()/F25^2)*1000)</f>
      </c>
      <c r="O25" s="39">
        <f>IF(G25=0,"",H25/K25)</f>
      </c>
      <c r="P25" s="40"/>
      <c r="Q25" s="57">
        <f>IF(G25=0,"",P25*F25)</f>
      </c>
      <c r="R25" s="41"/>
      <c r="S25" s="71">
        <f>IF(G25=0,"",N25*R25)</f>
      </c>
    </row>
    <row r="26" spans="1:19" ht="12.75">
      <c r="A26" s="1">
        <v>4</v>
      </c>
      <c r="B26" s="16"/>
      <c r="C26" s="17"/>
      <c r="D26" s="30"/>
      <c r="E26" s="31"/>
      <c r="F26" s="32"/>
      <c r="G26" s="33"/>
      <c r="H26" s="34"/>
      <c r="I26" s="35"/>
      <c r="J26" s="35"/>
      <c r="K26" s="36">
        <f aca="true" t="shared" si="1" ref="K26:K62">IF(G26=0,"",-(PI()*F26^2/2000000)*SQRT(2*9.81*F26*G26)*LOG((I26/3.71/F26)+(J26*2.51/F26/SQRT(2*9.81*F26*G26))))</f>
      </c>
      <c r="L26" s="36">
        <f aca="true" t="shared" si="2" ref="L26:L62">IF(G26=0,"",K26*O26)</f>
      </c>
      <c r="M26" s="37">
        <f aca="true" t="shared" si="3" ref="M26:M62">IF(L26&lt;=K26,"","AUMENTAR DIÁMETRO TUBO")</f>
      </c>
      <c r="N26" s="38">
        <f aca="true" t="shared" si="4" ref="N26:N62">IF(G26=0,"",(K26*4/PI()/F26^2)*1000)</f>
      </c>
      <c r="O26" s="39">
        <f aca="true" t="shared" si="5" ref="O26:O62">IF(G26=0,"",H26/K26)</f>
      </c>
      <c r="P26" s="40"/>
      <c r="Q26" s="57">
        <f aca="true" t="shared" si="6" ref="Q26:Q62">IF(G26=0,"",P26*F26)</f>
      </c>
      <c r="R26" s="41"/>
      <c r="S26" s="71">
        <f aca="true" t="shared" si="7" ref="S26:S62">IF(G26=0,"",N26*R26)</f>
      </c>
    </row>
    <row r="27" spans="1:19" ht="12.75">
      <c r="A27" s="1">
        <v>5</v>
      </c>
      <c r="B27" s="16"/>
      <c r="C27" s="17"/>
      <c r="D27" s="30"/>
      <c r="E27" s="31"/>
      <c r="F27" s="32"/>
      <c r="G27" s="33"/>
      <c r="H27" s="34"/>
      <c r="I27" s="35"/>
      <c r="J27" s="35"/>
      <c r="K27" s="36">
        <f t="shared" si="1"/>
      </c>
      <c r="L27" s="36">
        <f t="shared" si="2"/>
      </c>
      <c r="M27" s="37">
        <f t="shared" si="3"/>
      </c>
      <c r="N27" s="38">
        <f t="shared" si="4"/>
      </c>
      <c r="O27" s="39">
        <f t="shared" si="5"/>
      </c>
      <c r="P27" s="40"/>
      <c r="Q27" s="57">
        <f t="shared" si="6"/>
      </c>
      <c r="R27" s="41"/>
      <c r="S27" s="71">
        <f t="shared" si="7"/>
      </c>
    </row>
    <row r="28" spans="1:19" ht="12.75">
      <c r="A28" s="1">
        <v>6</v>
      </c>
      <c r="B28" s="16"/>
      <c r="C28" s="17"/>
      <c r="D28" s="30"/>
      <c r="E28" s="31"/>
      <c r="F28" s="32"/>
      <c r="G28" s="33"/>
      <c r="H28" s="34"/>
      <c r="I28" s="35"/>
      <c r="J28" s="35"/>
      <c r="K28" s="36">
        <f t="shared" si="1"/>
      </c>
      <c r="L28" s="36">
        <f t="shared" si="2"/>
      </c>
      <c r="M28" s="37">
        <f t="shared" si="3"/>
      </c>
      <c r="N28" s="38">
        <f t="shared" si="4"/>
      </c>
      <c r="O28" s="39">
        <f t="shared" si="5"/>
      </c>
      <c r="P28" s="40"/>
      <c r="Q28" s="57">
        <f t="shared" si="6"/>
      </c>
      <c r="R28" s="41"/>
      <c r="S28" s="71">
        <f t="shared" si="7"/>
      </c>
    </row>
    <row r="29" spans="1:19" ht="12.75">
      <c r="A29" s="1">
        <v>7</v>
      </c>
      <c r="B29" s="16"/>
      <c r="C29" s="17"/>
      <c r="D29" s="30"/>
      <c r="E29" s="31"/>
      <c r="F29" s="32"/>
      <c r="G29" s="33"/>
      <c r="H29" s="34"/>
      <c r="I29" s="35"/>
      <c r="J29" s="35"/>
      <c r="K29" s="36">
        <f t="shared" si="1"/>
      </c>
      <c r="L29" s="36">
        <f t="shared" si="2"/>
      </c>
      <c r="M29" s="37">
        <f t="shared" si="3"/>
      </c>
      <c r="N29" s="38">
        <f t="shared" si="4"/>
      </c>
      <c r="O29" s="39">
        <f t="shared" si="5"/>
      </c>
      <c r="P29" s="40"/>
      <c r="Q29" s="57">
        <f t="shared" si="6"/>
      </c>
      <c r="R29" s="41"/>
      <c r="S29" s="71">
        <f t="shared" si="7"/>
      </c>
    </row>
    <row r="30" spans="1:19" ht="12.75">
      <c r="A30" s="1">
        <v>8</v>
      </c>
      <c r="B30" s="16"/>
      <c r="C30" s="17"/>
      <c r="D30" s="30"/>
      <c r="E30" s="31"/>
      <c r="F30" s="32"/>
      <c r="G30" s="33"/>
      <c r="H30" s="34"/>
      <c r="I30" s="35"/>
      <c r="J30" s="35"/>
      <c r="K30" s="36">
        <f t="shared" si="1"/>
      </c>
      <c r="L30" s="36">
        <f t="shared" si="2"/>
      </c>
      <c r="M30" s="37">
        <f t="shared" si="3"/>
      </c>
      <c r="N30" s="38">
        <f t="shared" si="4"/>
      </c>
      <c r="O30" s="39">
        <f t="shared" si="5"/>
      </c>
      <c r="P30" s="40"/>
      <c r="Q30" s="57">
        <f t="shared" si="6"/>
      </c>
      <c r="R30" s="41"/>
      <c r="S30" s="71">
        <f t="shared" si="7"/>
      </c>
    </row>
    <row r="31" spans="1:19" ht="12.75">
      <c r="A31" s="1">
        <v>9</v>
      </c>
      <c r="B31" s="16"/>
      <c r="C31" s="17"/>
      <c r="D31" s="30"/>
      <c r="E31" s="31"/>
      <c r="F31" s="32"/>
      <c r="G31" s="33"/>
      <c r="H31" s="34"/>
      <c r="I31" s="35"/>
      <c r="J31" s="35"/>
      <c r="K31" s="36">
        <f t="shared" si="1"/>
      </c>
      <c r="L31" s="36">
        <f t="shared" si="2"/>
      </c>
      <c r="M31" s="37">
        <f t="shared" si="3"/>
      </c>
      <c r="N31" s="38">
        <f t="shared" si="4"/>
      </c>
      <c r="O31" s="39">
        <f t="shared" si="5"/>
      </c>
      <c r="P31" s="40"/>
      <c r="Q31" s="57">
        <f t="shared" si="6"/>
      </c>
      <c r="R31" s="41"/>
      <c r="S31" s="71">
        <f t="shared" si="7"/>
      </c>
    </row>
    <row r="32" spans="1:19" ht="12.75">
      <c r="A32" s="1">
        <v>10</v>
      </c>
      <c r="B32" s="16"/>
      <c r="C32" s="17"/>
      <c r="D32" s="30"/>
      <c r="E32" s="31"/>
      <c r="F32" s="32"/>
      <c r="G32" s="33"/>
      <c r="H32" s="34"/>
      <c r="I32" s="35"/>
      <c r="J32" s="35"/>
      <c r="K32" s="36">
        <f t="shared" si="1"/>
      </c>
      <c r="L32" s="36">
        <f t="shared" si="2"/>
      </c>
      <c r="M32" s="37">
        <f t="shared" si="3"/>
      </c>
      <c r="N32" s="38">
        <f t="shared" si="4"/>
      </c>
      <c r="O32" s="39">
        <f t="shared" si="5"/>
      </c>
      <c r="P32" s="40"/>
      <c r="Q32" s="57">
        <f t="shared" si="6"/>
      </c>
      <c r="R32" s="41"/>
      <c r="S32" s="71">
        <f t="shared" si="7"/>
      </c>
    </row>
    <row r="33" spans="1:19" ht="12.75">
      <c r="A33" s="1">
        <v>11</v>
      </c>
      <c r="B33" s="16"/>
      <c r="C33" s="17"/>
      <c r="D33" s="30"/>
      <c r="E33" s="31"/>
      <c r="F33" s="32"/>
      <c r="G33" s="33"/>
      <c r="H33" s="34"/>
      <c r="I33" s="35"/>
      <c r="J33" s="35"/>
      <c r="K33" s="36">
        <f t="shared" si="1"/>
      </c>
      <c r="L33" s="36">
        <f t="shared" si="2"/>
      </c>
      <c r="M33" s="37">
        <f t="shared" si="3"/>
      </c>
      <c r="N33" s="38">
        <f t="shared" si="4"/>
      </c>
      <c r="O33" s="39">
        <f t="shared" si="5"/>
      </c>
      <c r="P33" s="40"/>
      <c r="Q33" s="57">
        <f t="shared" si="6"/>
      </c>
      <c r="R33" s="41"/>
      <c r="S33" s="71">
        <f t="shared" si="7"/>
      </c>
    </row>
    <row r="34" spans="1:19" ht="12.75">
      <c r="A34" s="1">
        <v>12</v>
      </c>
      <c r="B34" s="16"/>
      <c r="C34" s="17"/>
      <c r="D34" s="30"/>
      <c r="E34" s="31"/>
      <c r="F34" s="32"/>
      <c r="G34" s="33"/>
      <c r="H34" s="34"/>
      <c r="I34" s="35"/>
      <c r="J34" s="35"/>
      <c r="K34" s="36">
        <f t="shared" si="1"/>
      </c>
      <c r="L34" s="36">
        <f t="shared" si="2"/>
      </c>
      <c r="M34" s="37">
        <f t="shared" si="3"/>
      </c>
      <c r="N34" s="38">
        <f t="shared" si="4"/>
      </c>
      <c r="O34" s="39">
        <f t="shared" si="5"/>
      </c>
      <c r="P34" s="40"/>
      <c r="Q34" s="57">
        <f t="shared" si="6"/>
      </c>
      <c r="R34" s="41"/>
      <c r="S34" s="71">
        <f t="shared" si="7"/>
      </c>
    </row>
    <row r="35" spans="1:19" ht="12.75">
      <c r="A35" s="1">
        <v>13</v>
      </c>
      <c r="B35" s="16"/>
      <c r="C35" s="17"/>
      <c r="D35" s="30"/>
      <c r="E35" s="31"/>
      <c r="F35" s="32"/>
      <c r="G35" s="33"/>
      <c r="H35" s="34"/>
      <c r="I35" s="35"/>
      <c r="J35" s="35"/>
      <c r="K35" s="36">
        <f t="shared" si="1"/>
      </c>
      <c r="L35" s="36">
        <f t="shared" si="2"/>
      </c>
      <c r="M35" s="37">
        <f t="shared" si="3"/>
      </c>
      <c r="N35" s="38">
        <f t="shared" si="4"/>
      </c>
      <c r="O35" s="39">
        <f t="shared" si="5"/>
      </c>
      <c r="P35" s="40"/>
      <c r="Q35" s="57">
        <f t="shared" si="6"/>
      </c>
      <c r="R35" s="41"/>
      <c r="S35" s="71">
        <f t="shared" si="7"/>
      </c>
    </row>
    <row r="36" spans="1:19" ht="12.75">
      <c r="A36" s="1">
        <v>14</v>
      </c>
      <c r="B36" s="16"/>
      <c r="C36" s="17"/>
      <c r="D36" s="30"/>
      <c r="E36" s="31"/>
      <c r="F36" s="32"/>
      <c r="G36" s="33"/>
      <c r="H36" s="34"/>
      <c r="I36" s="35"/>
      <c r="J36" s="35"/>
      <c r="K36" s="36">
        <f t="shared" si="1"/>
      </c>
      <c r="L36" s="36">
        <f t="shared" si="2"/>
      </c>
      <c r="M36" s="37">
        <f t="shared" si="3"/>
      </c>
      <c r="N36" s="38">
        <f t="shared" si="4"/>
      </c>
      <c r="O36" s="39">
        <f t="shared" si="5"/>
      </c>
      <c r="P36" s="40"/>
      <c r="Q36" s="57">
        <f t="shared" si="6"/>
      </c>
      <c r="R36" s="41"/>
      <c r="S36" s="71">
        <f t="shared" si="7"/>
      </c>
    </row>
    <row r="37" spans="1:19" ht="12.75">
      <c r="A37" s="1">
        <v>15</v>
      </c>
      <c r="B37" s="16"/>
      <c r="C37" s="17"/>
      <c r="D37" s="30"/>
      <c r="E37" s="31"/>
      <c r="F37" s="32"/>
      <c r="G37" s="33"/>
      <c r="H37" s="34"/>
      <c r="I37" s="35"/>
      <c r="J37" s="35"/>
      <c r="K37" s="36">
        <f t="shared" si="1"/>
      </c>
      <c r="L37" s="36">
        <f t="shared" si="2"/>
      </c>
      <c r="M37" s="37">
        <f t="shared" si="3"/>
      </c>
      <c r="N37" s="38">
        <f t="shared" si="4"/>
      </c>
      <c r="O37" s="39">
        <f t="shared" si="5"/>
      </c>
      <c r="P37" s="40"/>
      <c r="Q37" s="57">
        <f t="shared" si="6"/>
      </c>
      <c r="R37" s="41"/>
      <c r="S37" s="71">
        <f t="shared" si="7"/>
      </c>
    </row>
    <row r="38" spans="1:19" ht="12.75">
      <c r="A38" s="1">
        <v>16</v>
      </c>
      <c r="B38" s="16"/>
      <c r="C38" s="17"/>
      <c r="D38" s="30"/>
      <c r="E38" s="31"/>
      <c r="F38" s="32"/>
      <c r="G38" s="33"/>
      <c r="H38" s="34"/>
      <c r="I38" s="35"/>
      <c r="J38" s="35"/>
      <c r="K38" s="36">
        <f t="shared" si="1"/>
      </c>
      <c r="L38" s="36">
        <f t="shared" si="2"/>
      </c>
      <c r="M38" s="37">
        <f t="shared" si="3"/>
      </c>
      <c r="N38" s="38">
        <f t="shared" si="4"/>
      </c>
      <c r="O38" s="39">
        <f t="shared" si="5"/>
      </c>
      <c r="P38" s="40"/>
      <c r="Q38" s="57">
        <f t="shared" si="6"/>
      </c>
      <c r="R38" s="41"/>
      <c r="S38" s="71">
        <f t="shared" si="7"/>
      </c>
    </row>
    <row r="39" spans="1:19" ht="12.75">
      <c r="A39" s="1">
        <v>17</v>
      </c>
      <c r="B39" s="16"/>
      <c r="C39" s="17"/>
      <c r="D39" s="30"/>
      <c r="E39" s="31"/>
      <c r="F39" s="32"/>
      <c r="G39" s="33"/>
      <c r="H39" s="34"/>
      <c r="I39" s="35"/>
      <c r="J39" s="35"/>
      <c r="K39" s="36">
        <f t="shared" si="1"/>
      </c>
      <c r="L39" s="36">
        <f t="shared" si="2"/>
      </c>
      <c r="M39" s="37">
        <f t="shared" si="3"/>
      </c>
      <c r="N39" s="38">
        <f t="shared" si="4"/>
      </c>
      <c r="O39" s="39">
        <f t="shared" si="5"/>
      </c>
      <c r="P39" s="40"/>
      <c r="Q39" s="57">
        <f t="shared" si="6"/>
      </c>
      <c r="R39" s="41"/>
      <c r="S39" s="71">
        <f t="shared" si="7"/>
      </c>
    </row>
    <row r="40" spans="1:19" ht="12.75">
      <c r="A40" s="1">
        <v>18</v>
      </c>
      <c r="B40" s="16"/>
      <c r="C40" s="17"/>
      <c r="D40" s="30"/>
      <c r="E40" s="31"/>
      <c r="F40" s="32"/>
      <c r="G40" s="33"/>
      <c r="H40" s="34"/>
      <c r="I40" s="35"/>
      <c r="J40" s="35"/>
      <c r="K40" s="36">
        <f t="shared" si="1"/>
      </c>
      <c r="L40" s="36">
        <f t="shared" si="2"/>
      </c>
      <c r="M40" s="37">
        <f t="shared" si="3"/>
      </c>
      <c r="N40" s="38">
        <f t="shared" si="4"/>
      </c>
      <c r="O40" s="39">
        <f t="shared" si="5"/>
      </c>
      <c r="P40" s="40"/>
      <c r="Q40" s="57">
        <f t="shared" si="6"/>
      </c>
      <c r="R40" s="41"/>
      <c r="S40" s="71">
        <f t="shared" si="7"/>
      </c>
    </row>
    <row r="41" spans="1:19" ht="12.75">
      <c r="A41" s="1">
        <v>19</v>
      </c>
      <c r="B41" s="16"/>
      <c r="C41" s="17"/>
      <c r="D41" s="30"/>
      <c r="E41" s="31"/>
      <c r="F41" s="32"/>
      <c r="G41" s="33"/>
      <c r="H41" s="34"/>
      <c r="I41" s="35"/>
      <c r="J41" s="35"/>
      <c r="K41" s="36">
        <f t="shared" si="1"/>
      </c>
      <c r="L41" s="36">
        <f t="shared" si="2"/>
      </c>
      <c r="M41" s="37">
        <f t="shared" si="3"/>
      </c>
      <c r="N41" s="38">
        <f t="shared" si="4"/>
      </c>
      <c r="O41" s="39">
        <f t="shared" si="5"/>
      </c>
      <c r="P41" s="40"/>
      <c r="Q41" s="57">
        <f t="shared" si="6"/>
      </c>
      <c r="R41" s="41"/>
      <c r="S41" s="71">
        <f t="shared" si="7"/>
      </c>
    </row>
    <row r="42" spans="1:19" ht="12.75">
      <c r="A42" s="1">
        <v>20</v>
      </c>
      <c r="B42" s="16"/>
      <c r="C42" s="17"/>
      <c r="D42" s="30"/>
      <c r="E42" s="31"/>
      <c r="F42" s="32"/>
      <c r="G42" s="33"/>
      <c r="H42" s="34"/>
      <c r="I42" s="35"/>
      <c r="J42" s="35"/>
      <c r="K42" s="36">
        <f t="shared" si="1"/>
      </c>
      <c r="L42" s="36">
        <f t="shared" si="2"/>
      </c>
      <c r="M42" s="37">
        <f t="shared" si="3"/>
      </c>
      <c r="N42" s="38">
        <f t="shared" si="4"/>
      </c>
      <c r="O42" s="39">
        <f t="shared" si="5"/>
      </c>
      <c r="P42" s="40"/>
      <c r="Q42" s="57">
        <f t="shared" si="6"/>
      </c>
      <c r="R42" s="41"/>
      <c r="S42" s="71">
        <f t="shared" si="7"/>
      </c>
    </row>
    <row r="43" spans="1:19" ht="12.75">
      <c r="A43" s="1">
        <v>21</v>
      </c>
      <c r="B43" s="16"/>
      <c r="C43" s="17"/>
      <c r="D43" s="30"/>
      <c r="E43" s="31"/>
      <c r="F43" s="32"/>
      <c r="G43" s="33"/>
      <c r="H43" s="34"/>
      <c r="I43" s="35"/>
      <c r="J43" s="35"/>
      <c r="K43" s="36">
        <f t="shared" si="1"/>
      </c>
      <c r="L43" s="36">
        <f t="shared" si="2"/>
      </c>
      <c r="M43" s="37">
        <f t="shared" si="3"/>
      </c>
      <c r="N43" s="38">
        <f t="shared" si="4"/>
      </c>
      <c r="O43" s="39">
        <f t="shared" si="5"/>
      </c>
      <c r="P43" s="40"/>
      <c r="Q43" s="57">
        <f t="shared" si="6"/>
      </c>
      <c r="R43" s="41"/>
      <c r="S43" s="71">
        <f t="shared" si="7"/>
      </c>
    </row>
    <row r="44" spans="1:19" ht="12.75">
      <c r="A44" s="1">
        <v>22</v>
      </c>
      <c r="B44" s="16"/>
      <c r="C44" s="17"/>
      <c r="D44" s="30"/>
      <c r="E44" s="31"/>
      <c r="F44" s="32"/>
      <c r="G44" s="33"/>
      <c r="H44" s="34"/>
      <c r="I44" s="35"/>
      <c r="J44" s="35"/>
      <c r="K44" s="36">
        <f t="shared" si="1"/>
      </c>
      <c r="L44" s="36">
        <f t="shared" si="2"/>
      </c>
      <c r="M44" s="37">
        <f t="shared" si="3"/>
      </c>
      <c r="N44" s="38">
        <f t="shared" si="4"/>
      </c>
      <c r="O44" s="39">
        <f t="shared" si="5"/>
      </c>
      <c r="P44" s="40"/>
      <c r="Q44" s="57">
        <f t="shared" si="6"/>
      </c>
      <c r="R44" s="41"/>
      <c r="S44" s="71">
        <f t="shared" si="7"/>
      </c>
    </row>
    <row r="45" spans="1:19" ht="12.75">
      <c r="A45" s="1">
        <v>23</v>
      </c>
      <c r="B45" s="16"/>
      <c r="C45" s="17"/>
      <c r="D45" s="30"/>
      <c r="E45" s="31"/>
      <c r="F45" s="32"/>
      <c r="G45" s="33"/>
      <c r="H45" s="34"/>
      <c r="I45" s="35"/>
      <c r="J45" s="35"/>
      <c r="K45" s="36">
        <f t="shared" si="1"/>
      </c>
      <c r="L45" s="36">
        <f t="shared" si="2"/>
      </c>
      <c r="M45" s="37">
        <f t="shared" si="3"/>
      </c>
      <c r="N45" s="38">
        <f t="shared" si="4"/>
      </c>
      <c r="O45" s="39">
        <f t="shared" si="5"/>
      </c>
      <c r="P45" s="40"/>
      <c r="Q45" s="57">
        <f t="shared" si="6"/>
      </c>
      <c r="R45" s="41"/>
      <c r="S45" s="71">
        <f t="shared" si="7"/>
      </c>
    </row>
    <row r="46" spans="1:19" ht="12.75">
      <c r="A46" s="1">
        <v>24</v>
      </c>
      <c r="B46" s="16"/>
      <c r="C46" s="17"/>
      <c r="D46" s="30"/>
      <c r="E46" s="31"/>
      <c r="F46" s="32"/>
      <c r="G46" s="33"/>
      <c r="H46" s="34"/>
      <c r="I46" s="35"/>
      <c r="J46" s="35"/>
      <c r="K46" s="36">
        <f t="shared" si="1"/>
      </c>
      <c r="L46" s="36">
        <f t="shared" si="2"/>
      </c>
      <c r="M46" s="37">
        <f t="shared" si="3"/>
      </c>
      <c r="N46" s="38">
        <f t="shared" si="4"/>
      </c>
      <c r="O46" s="39">
        <f t="shared" si="5"/>
      </c>
      <c r="P46" s="40"/>
      <c r="Q46" s="57">
        <f t="shared" si="6"/>
      </c>
      <c r="R46" s="41"/>
      <c r="S46" s="71">
        <f t="shared" si="7"/>
      </c>
    </row>
    <row r="47" spans="1:19" ht="12.75">
      <c r="A47" s="1">
        <v>25</v>
      </c>
      <c r="B47" s="16"/>
      <c r="C47" s="17"/>
      <c r="D47" s="30"/>
      <c r="E47" s="31"/>
      <c r="F47" s="32"/>
      <c r="G47" s="33"/>
      <c r="H47" s="34"/>
      <c r="I47" s="35"/>
      <c r="J47" s="35"/>
      <c r="K47" s="36">
        <f t="shared" si="1"/>
      </c>
      <c r="L47" s="36">
        <f t="shared" si="2"/>
      </c>
      <c r="M47" s="37">
        <f t="shared" si="3"/>
      </c>
      <c r="N47" s="38">
        <f t="shared" si="4"/>
      </c>
      <c r="O47" s="39">
        <f t="shared" si="5"/>
      </c>
      <c r="P47" s="40"/>
      <c r="Q47" s="57">
        <f t="shared" si="6"/>
      </c>
      <c r="R47" s="41"/>
      <c r="S47" s="71">
        <f t="shared" si="7"/>
      </c>
    </row>
    <row r="48" spans="1:19" ht="12.75">
      <c r="A48" s="1">
        <v>26</v>
      </c>
      <c r="B48" s="16"/>
      <c r="C48" s="17"/>
      <c r="D48" s="30"/>
      <c r="E48" s="31"/>
      <c r="F48" s="32"/>
      <c r="G48" s="33"/>
      <c r="H48" s="34"/>
      <c r="I48" s="35"/>
      <c r="J48" s="35"/>
      <c r="K48" s="36">
        <f t="shared" si="1"/>
      </c>
      <c r="L48" s="36">
        <f t="shared" si="2"/>
      </c>
      <c r="M48" s="37">
        <f t="shared" si="3"/>
      </c>
      <c r="N48" s="38">
        <f t="shared" si="4"/>
      </c>
      <c r="O48" s="39">
        <f t="shared" si="5"/>
      </c>
      <c r="P48" s="40"/>
      <c r="Q48" s="57">
        <f t="shared" si="6"/>
      </c>
      <c r="R48" s="41"/>
      <c r="S48" s="71">
        <f t="shared" si="7"/>
      </c>
    </row>
    <row r="49" spans="1:19" ht="12.75">
      <c r="A49" s="1">
        <v>27</v>
      </c>
      <c r="B49" s="16"/>
      <c r="C49" s="17"/>
      <c r="D49" s="30"/>
      <c r="E49" s="31"/>
      <c r="F49" s="32"/>
      <c r="G49" s="33"/>
      <c r="H49" s="34"/>
      <c r="I49" s="35"/>
      <c r="J49" s="35"/>
      <c r="K49" s="36">
        <f t="shared" si="1"/>
      </c>
      <c r="L49" s="36">
        <f t="shared" si="2"/>
      </c>
      <c r="M49" s="37">
        <f t="shared" si="3"/>
      </c>
      <c r="N49" s="38">
        <f t="shared" si="4"/>
      </c>
      <c r="O49" s="39">
        <f t="shared" si="5"/>
      </c>
      <c r="P49" s="40"/>
      <c r="Q49" s="57">
        <f t="shared" si="6"/>
      </c>
      <c r="R49" s="41"/>
      <c r="S49" s="71">
        <f t="shared" si="7"/>
      </c>
    </row>
    <row r="50" spans="1:19" ht="12.75">
      <c r="A50" s="1">
        <v>28</v>
      </c>
      <c r="B50" s="16"/>
      <c r="C50" s="17"/>
      <c r="D50" s="30"/>
      <c r="E50" s="31"/>
      <c r="F50" s="32"/>
      <c r="G50" s="33"/>
      <c r="H50" s="34"/>
      <c r="I50" s="35"/>
      <c r="J50" s="35"/>
      <c r="K50" s="36">
        <f t="shared" si="1"/>
      </c>
      <c r="L50" s="36">
        <f t="shared" si="2"/>
      </c>
      <c r="M50" s="37">
        <f t="shared" si="3"/>
      </c>
      <c r="N50" s="38">
        <f t="shared" si="4"/>
      </c>
      <c r="O50" s="39">
        <f t="shared" si="5"/>
      </c>
      <c r="P50" s="40"/>
      <c r="Q50" s="57">
        <f t="shared" si="6"/>
      </c>
      <c r="R50" s="41"/>
      <c r="S50" s="71">
        <f t="shared" si="7"/>
      </c>
    </row>
    <row r="51" spans="1:19" ht="12.75">
      <c r="A51" s="1">
        <v>29</v>
      </c>
      <c r="B51" s="16"/>
      <c r="C51" s="17"/>
      <c r="D51" s="30"/>
      <c r="E51" s="31"/>
      <c r="F51" s="32"/>
      <c r="G51" s="33"/>
      <c r="H51" s="34"/>
      <c r="I51" s="35"/>
      <c r="J51" s="35"/>
      <c r="K51" s="36">
        <f t="shared" si="1"/>
      </c>
      <c r="L51" s="36">
        <f t="shared" si="2"/>
      </c>
      <c r="M51" s="37">
        <f t="shared" si="3"/>
      </c>
      <c r="N51" s="38">
        <f t="shared" si="4"/>
      </c>
      <c r="O51" s="39">
        <f t="shared" si="5"/>
      </c>
      <c r="P51" s="40"/>
      <c r="Q51" s="57">
        <f t="shared" si="6"/>
      </c>
      <c r="R51" s="41"/>
      <c r="S51" s="71">
        <f t="shared" si="7"/>
      </c>
    </row>
    <row r="52" spans="1:19" ht="12.75">
      <c r="A52" s="1">
        <v>30</v>
      </c>
      <c r="B52" s="16"/>
      <c r="C52" s="17"/>
      <c r="D52" s="30"/>
      <c r="E52" s="31"/>
      <c r="F52" s="32"/>
      <c r="G52" s="33"/>
      <c r="H52" s="34"/>
      <c r="I52" s="35"/>
      <c r="J52" s="35"/>
      <c r="K52" s="36">
        <f t="shared" si="1"/>
      </c>
      <c r="L52" s="36">
        <f t="shared" si="2"/>
      </c>
      <c r="M52" s="37">
        <f t="shared" si="3"/>
      </c>
      <c r="N52" s="38">
        <f t="shared" si="4"/>
      </c>
      <c r="O52" s="39">
        <f t="shared" si="5"/>
      </c>
      <c r="P52" s="40"/>
      <c r="Q52" s="57">
        <f t="shared" si="6"/>
      </c>
      <c r="R52" s="41"/>
      <c r="S52" s="71">
        <f t="shared" si="7"/>
      </c>
    </row>
    <row r="53" spans="1:19" ht="12.75">
      <c r="A53" s="1">
        <v>31</v>
      </c>
      <c r="B53" s="16"/>
      <c r="C53" s="17"/>
      <c r="D53" s="30"/>
      <c r="E53" s="31"/>
      <c r="F53" s="32"/>
      <c r="G53" s="33"/>
      <c r="H53" s="34"/>
      <c r="I53" s="35"/>
      <c r="J53" s="35"/>
      <c r="K53" s="36">
        <f t="shared" si="1"/>
      </c>
      <c r="L53" s="36">
        <f t="shared" si="2"/>
      </c>
      <c r="M53" s="37">
        <f t="shared" si="3"/>
      </c>
      <c r="N53" s="38">
        <f t="shared" si="4"/>
      </c>
      <c r="O53" s="39">
        <f t="shared" si="5"/>
      </c>
      <c r="P53" s="40"/>
      <c r="Q53" s="57">
        <f t="shared" si="6"/>
      </c>
      <c r="R53" s="41"/>
      <c r="S53" s="71">
        <f t="shared" si="7"/>
      </c>
    </row>
    <row r="54" spans="1:19" ht="12.75">
      <c r="A54" s="1">
        <v>32</v>
      </c>
      <c r="B54" s="16"/>
      <c r="C54" s="17"/>
      <c r="D54" s="30"/>
      <c r="E54" s="31"/>
      <c r="F54" s="32"/>
      <c r="G54" s="33"/>
      <c r="H54" s="34"/>
      <c r="I54" s="35"/>
      <c r="J54" s="35"/>
      <c r="K54" s="36">
        <f t="shared" si="1"/>
      </c>
      <c r="L54" s="36">
        <f t="shared" si="2"/>
      </c>
      <c r="M54" s="37">
        <f t="shared" si="3"/>
      </c>
      <c r="N54" s="38">
        <f t="shared" si="4"/>
      </c>
      <c r="O54" s="39">
        <f t="shared" si="5"/>
      </c>
      <c r="P54" s="40"/>
      <c r="Q54" s="57">
        <f t="shared" si="6"/>
      </c>
      <c r="R54" s="41"/>
      <c r="S54" s="71">
        <f t="shared" si="7"/>
      </c>
    </row>
    <row r="55" spans="1:19" ht="12.75">
      <c r="A55" s="1">
        <v>33</v>
      </c>
      <c r="B55" s="16"/>
      <c r="C55" s="17"/>
      <c r="D55" s="30"/>
      <c r="E55" s="31"/>
      <c r="F55" s="32"/>
      <c r="G55" s="33"/>
      <c r="H55" s="34"/>
      <c r="I55" s="35"/>
      <c r="J55" s="35"/>
      <c r="K55" s="36">
        <f t="shared" si="1"/>
      </c>
      <c r="L55" s="36">
        <f t="shared" si="2"/>
      </c>
      <c r="M55" s="37">
        <f t="shared" si="3"/>
      </c>
      <c r="N55" s="38">
        <f t="shared" si="4"/>
      </c>
      <c r="O55" s="39">
        <f t="shared" si="5"/>
      </c>
      <c r="P55" s="40"/>
      <c r="Q55" s="57">
        <f t="shared" si="6"/>
      </c>
      <c r="R55" s="41"/>
      <c r="S55" s="71">
        <f t="shared" si="7"/>
      </c>
    </row>
    <row r="56" spans="1:19" ht="12.75">
      <c r="A56" s="1">
        <v>34</v>
      </c>
      <c r="B56" s="16"/>
      <c r="C56" s="17"/>
      <c r="D56" s="30"/>
      <c r="E56" s="31"/>
      <c r="F56" s="32"/>
      <c r="G56" s="33"/>
      <c r="H56" s="34"/>
      <c r="I56" s="35"/>
      <c r="J56" s="35"/>
      <c r="K56" s="36">
        <f t="shared" si="1"/>
      </c>
      <c r="L56" s="36">
        <f t="shared" si="2"/>
      </c>
      <c r="M56" s="37">
        <f t="shared" si="3"/>
      </c>
      <c r="N56" s="38">
        <f t="shared" si="4"/>
      </c>
      <c r="O56" s="39">
        <f t="shared" si="5"/>
      </c>
      <c r="P56" s="40"/>
      <c r="Q56" s="57">
        <f t="shared" si="6"/>
      </c>
      <c r="R56" s="41"/>
      <c r="S56" s="71">
        <f t="shared" si="7"/>
      </c>
    </row>
    <row r="57" spans="1:19" ht="12.75">
      <c r="A57" s="1">
        <v>35</v>
      </c>
      <c r="B57" s="16"/>
      <c r="C57" s="17"/>
      <c r="D57" s="30"/>
      <c r="E57" s="31"/>
      <c r="F57" s="32"/>
      <c r="G57" s="33"/>
      <c r="H57" s="34"/>
      <c r="I57" s="35"/>
      <c r="J57" s="35"/>
      <c r="K57" s="36">
        <f t="shared" si="1"/>
      </c>
      <c r="L57" s="36">
        <f t="shared" si="2"/>
      </c>
      <c r="M57" s="37">
        <f t="shared" si="3"/>
      </c>
      <c r="N57" s="38">
        <f t="shared" si="4"/>
      </c>
      <c r="O57" s="39">
        <f t="shared" si="5"/>
      </c>
      <c r="P57" s="40"/>
      <c r="Q57" s="57">
        <f t="shared" si="6"/>
      </c>
      <c r="R57" s="41"/>
      <c r="S57" s="71">
        <f t="shared" si="7"/>
      </c>
    </row>
    <row r="58" spans="1:19" ht="12.75">
      <c r="A58" s="1">
        <v>36</v>
      </c>
      <c r="B58" s="16"/>
      <c r="C58" s="17"/>
      <c r="D58" s="30"/>
      <c r="E58" s="31"/>
      <c r="F58" s="32"/>
      <c r="G58" s="33"/>
      <c r="H58" s="34"/>
      <c r="I58" s="35"/>
      <c r="J58" s="35"/>
      <c r="K58" s="36">
        <f t="shared" si="1"/>
      </c>
      <c r="L58" s="36">
        <f t="shared" si="2"/>
      </c>
      <c r="M58" s="37">
        <f t="shared" si="3"/>
      </c>
      <c r="N58" s="38">
        <f t="shared" si="4"/>
      </c>
      <c r="O58" s="39">
        <f t="shared" si="5"/>
      </c>
      <c r="P58" s="40"/>
      <c r="Q58" s="57">
        <f t="shared" si="6"/>
      </c>
      <c r="R58" s="41"/>
      <c r="S58" s="71">
        <f t="shared" si="7"/>
      </c>
    </row>
    <row r="59" spans="1:19" ht="12.75">
      <c r="A59" s="1">
        <v>37</v>
      </c>
      <c r="B59" s="16"/>
      <c r="C59" s="17"/>
      <c r="D59" s="30"/>
      <c r="E59" s="31"/>
      <c r="F59" s="32"/>
      <c r="G59" s="33"/>
      <c r="H59" s="34"/>
      <c r="I59" s="35"/>
      <c r="J59" s="35"/>
      <c r="K59" s="36">
        <f t="shared" si="1"/>
      </c>
      <c r="L59" s="36">
        <f t="shared" si="2"/>
      </c>
      <c r="M59" s="37">
        <f t="shared" si="3"/>
      </c>
      <c r="N59" s="38">
        <f t="shared" si="4"/>
      </c>
      <c r="O59" s="39">
        <f t="shared" si="5"/>
      </c>
      <c r="P59" s="40"/>
      <c r="Q59" s="57">
        <f t="shared" si="6"/>
      </c>
      <c r="R59" s="41"/>
      <c r="S59" s="71">
        <f t="shared" si="7"/>
      </c>
    </row>
    <row r="60" spans="1:19" ht="12.75">
      <c r="A60" s="1">
        <v>38</v>
      </c>
      <c r="B60" s="16"/>
      <c r="C60" s="17"/>
      <c r="D60" s="30"/>
      <c r="E60" s="31"/>
      <c r="F60" s="32"/>
      <c r="G60" s="33"/>
      <c r="H60" s="34"/>
      <c r="I60" s="35"/>
      <c r="J60" s="35"/>
      <c r="K60" s="36">
        <f>IF(G60=0,"",-(PI()*F60^2/2000000)*SQRT(2*9.81*F60*G60)*LOG((I60/3.71/F60)+(J60*2.51/F60/SQRT(2*9.81*F60*G60))))</f>
      </c>
      <c r="L60" s="36">
        <f>IF(G60=0,"",K60*O60)</f>
      </c>
      <c r="M60" s="37">
        <f>IF(L60&lt;=K60,"","AUMENTAR DIÁMETRO TUBO")</f>
      </c>
      <c r="N60" s="38">
        <f>IF(G60=0,"",(K60*4/PI()/F60^2)*1000)</f>
      </c>
      <c r="O60" s="39">
        <f>IF(G60=0,"",H60/K60)</f>
      </c>
      <c r="P60" s="40"/>
      <c r="Q60" s="57">
        <f>IF(G60=0,"",P60*F60)</f>
      </c>
      <c r="R60" s="41"/>
      <c r="S60" s="71">
        <f>IF(G60=0,"",N60*R60)</f>
      </c>
    </row>
    <row r="61" spans="1:19" ht="12.75">
      <c r="A61" s="1">
        <v>39</v>
      </c>
      <c r="B61" s="16"/>
      <c r="C61" s="17"/>
      <c r="D61" s="30"/>
      <c r="E61" s="31"/>
      <c r="F61" s="32"/>
      <c r="G61" s="33"/>
      <c r="H61" s="34"/>
      <c r="I61" s="35"/>
      <c r="J61" s="35"/>
      <c r="K61" s="36">
        <f t="shared" si="1"/>
      </c>
      <c r="L61" s="36">
        <f t="shared" si="2"/>
      </c>
      <c r="M61" s="37">
        <f t="shared" si="3"/>
      </c>
      <c r="N61" s="38">
        <f t="shared" si="4"/>
      </c>
      <c r="O61" s="39">
        <f t="shared" si="5"/>
      </c>
      <c r="P61" s="40"/>
      <c r="Q61" s="57">
        <f t="shared" si="6"/>
      </c>
      <c r="R61" s="41"/>
      <c r="S61" s="71">
        <f t="shared" si="7"/>
      </c>
    </row>
    <row r="62" spans="1:19" ht="12.75">
      <c r="A62" s="1">
        <v>40</v>
      </c>
      <c r="B62" s="72"/>
      <c r="C62" s="73"/>
      <c r="D62" s="74"/>
      <c r="E62" s="75"/>
      <c r="F62" s="76"/>
      <c r="G62" s="77"/>
      <c r="H62" s="78"/>
      <c r="I62" s="79"/>
      <c r="J62" s="79"/>
      <c r="K62" s="80">
        <f t="shared" si="1"/>
      </c>
      <c r="L62" s="80">
        <f t="shared" si="2"/>
      </c>
      <c r="M62" s="81">
        <f t="shared" si="3"/>
      </c>
      <c r="N62" s="82">
        <f t="shared" si="4"/>
      </c>
      <c r="O62" s="83">
        <f t="shared" si="5"/>
      </c>
      <c r="P62" s="84"/>
      <c r="Q62" s="85">
        <f t="shared" si="6"/>
      </c>
      <c r="R62" s="86"/>
      <c r="S62" s="87">
        <f t="shared" si="7"/>
      </c>
    </row>
    <row r="85" spans="11:12" ht="12.75">
      <c r="K85" s="13"/>
      <c r="L85" s="13"/>
    </row>
    <row r="86" spans="11:12" ht="12.75">
      <c r="K86" s="13"/>
      <c r="L86" s="13"/>
    </row>
    <row r="87" spans="11:12" ht="12.75">
      <c r="K87" s="13"/>
      <c r="L87" s="13"/>
    </row>
    <row r="88" spans="11:12" ht="12.75">
      <c r="K88" s="13"/>
      <c r="L88" s="13"/>
    </row>
    <row r="89" spans="11:12" ht="12.75">
      <c r="K89" s="13"/>
      <c r="L89" s="13"/>
    </row>
    <row r="90" spans="11:12" ht="12.75">
      <c r="K90" s="13"/>
      <c r="L90" s="13"/>
    </row>
    <row r="91" spans="11:12" ht="12.75">
      <c r="K91" s="13"/>
      <c r="L91" s="13"/>
    </row>
    <row r="92" spans="11:12" ht="12.75">
      <c r="K92" s="13"/>
      <c r="L92" s="13"/>
    </row>
    <row r="93" spans="11:12" ht="12.75">
      <c r="K93" s="13"/>
      <c r="L93" s="13"/>
    </row>
    <row r="94" spans="11:12" ht="12.75">
      <c r="K94" s="13"/>
      <c r="L94" s="13"/>
    </row>
  </sheetData>
  <sheetProtection password="8BCA" sheet="1" objects="1" scenarios="1"/>
  <hyperlinks>
    <hyperlink ref="P3" r:id="rId1" display="m.monge@hutech.es"/>
  </hyperlinks>
  <printOptions/>
  <pageMargins left="0.29" right="0.25" top="1" bottom="1" header="0" footer="0"/>
  <pageSetup fitToHeight="1" fitToWidth="1" horizontalDpi="1200" verticalDpi="1200" orientation="landscape" scale="37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B1:AF128"/>
  <sheetViews>
    <sheetView showGridLines="0" zoomScale="130" zoomScaleNormal="130" zoomScalePageLayoutView="0" workbookViewId="0" topLeftCell="E21">
      <selection activeCell="G51" sqref="G51"/>
    </sheetView>
  </sheetViews>
  <sheetFormatPr defaultColWidth="11.421875" defaultRowHeight="12.75"/>
  <cols>
    <col min="1" max="1" width="8.421875" style="0" customWidth="1"/>
    <col min="2" max="2" width="7.8515625" style="90" customWidth="1"/>
    <col min="3" max="3" width="9.28125" style="89" customWidth="1"/>
    <col min="4" max="4" width="9.28125" style="90" customWidth="1"/>
    <col min="5" max="5" width="5.28125" style="0" customWidth="1"/>
    <col min="6" max="6" width="7.8515625" style="90" customWidth="1"/>
    <col min="7" max="7" width="9.28125" style="89" customWidth="1"/>
    <col min="8" max="8" width="9.28125" style="90" customWidth="1"/>
    <col min="9" max="9" width="5.57421875" style="90" customWidth="1"/>
    <col min="10" max="10" width="7.8515625" style="0" customWidth="1"/>
    <col min="11" max="11" width="8.8515625" style="90" customWidth="1"/>
    <col min="12" max="12" width="9.28125" style="89" customWidth="1"/>
    <col min="13" max="13" width="9.28125" style="131" customWidth="1"/>
    <col min="14" max="14" width="5.57421875" style="132" customWidth="1"/>
    <col min="15" max="15" width="8.8515625" style="90" customWidth="1"/>
    <col min="16" max="16" width="9.28125" style="89" customWidth="1"/>
    <col min="17" max="17" width="9.28125" style="90" customWidth="1"/>
    <col min="18" max="18" width="5.28125" style="0" customWidth="1"/>
    <col min="19" max="19" width="7.8515625" style="0" customWidth="1"/>
    <col min="20" max="21" width="9.28125" style="0" customWidth="1"/>
    <col min="22" max="22" width="6.421875" style="0" customWidth="1"/>
    <col min="23" max="25" width="8.00390625" style="0" customWidth="1"/>
    <col min="26" max="26" width="10.00390625" style="0" customWidth="1"/>
    <col min="28" max="28" width="12.7109375" style="0" customWidth="1"/>
    <col min="29" max="29" width="12.8515625" style="0" customWidth="1"/>
    <col min="30" max="31" width="14.28125" style="0" customWidth="1"/>
  </cols>
  <sheetData>
    <row r="1" spans="2:32" s="93" customFormat="1" ht="12.75">
      <c r="B1" s="88" t="s">
        <v>34</v>
      </c>
      <c r="C1" s="89"/>
      <c r="D1" s="90"/>
      <c r="E1" s="91"/>
      <c r="F1" s="88"/>
      <c r="G1" s="89"/>
      <c r="H1" s="90"/>
      <c r="I1" s="90"/>
      <c r="J1" s="92"/>
      <c r="K1" s="88" t="s">
        <v>34</v>
      </c>
      <c r="L1" s="89"/>
      <c r="M1" s="90"/>
      <c r="N1" s="91"/>
      <c r="O1" s="88"/>
      <c r="P1" s="89"/>
      <c r="Q1" s="90"/>
      <c r="R1" s="91"/>
      <c r="S1"/>
      <c r="T1"/>
      <c r="U1"/>
      <c r="V1"/>
      <c r="W1"/>
      <c r="X1"/>
      <c r="Y1"/>
      <c r="Z1"/>
      <c r="AA1"/>
      <c r="AB1"/>
      <c r="AC1"/>
      <c r="AD1"/>
      <c r="AE1"/>
      <c r="AF1"/>
    </row>
    <row r="2" spans="3:32" s="93" customFormat="1" ht="3.75" customHeight="1">
      <c r="C2" s="89"/>
      <c r="D2" s="90"/>
      <c r="E2" s="91"/>
      <c r="F2" s="90"/>
      <c r="G2" s="89"/>
      <c r="H2" s="90"/>
      <c r="I2" s="90"/>
      <c r="J2" s="92"/>
      <c r="L2" s="89"/>
      <c r="M2" s="90"/>
      <c r="N2" s="91"/>
      <c r="O2" s="90"/>
      <c r="P2" s="89"/>
      <c r="Q2" s="90"/>
      <c r="R2" s="91"/>
      <c r="S2"/>
      <c r="T2"/>
      <c r="U2"/>
      <c r="V2"/>
      <c r="W2"/>
      <c r="X2"/>
      <c r="Y2"/>
      <c r="Z2"/>
      <c r="AA2"/>
      <c r="AB2"/>
      <c r="AC2"/>
      <c r="AD2"/>
      <c r="AE2"/>
      <c r="AF2"/>
    </row>
    <row r="3" spans="2:32" s="93" customFormat="1" ht="12.75">
      <c r="B3" s="90" t="s">
        <v>35</v>
      </c>
      <c r="C3" s="89"/>
      <c r="D3" s="90"/>
      <c r="E3" s="91"/>
      <c r="F3" s="90"/>
      <c r="G3" s="89"/>
      <c r="H3" s="90"/>
      <c r="I3" s="90"/>
      <c r="J3" s="92"/>
      <c r="K3" s="90" t="s">
        <v>35</v>
      </c>
      <c r="L3" s="89"/>
      <c r="M3" s="90"/>
      <c r="N3" s="91"/>
      <c r="O3" s="90"/>
      <c r="P3" s="89"/>
      <c r="Q3" s="90"/>
      <c r="R3" s="91"/>
      <c r="S3"/>
      <c r="T3"/>
      <c r="U3"/>
      <c r="V3"/>
      <c r="W3"/>
      <c r="X3"/>
      <c r="Y3"/>
      <c r="Z3"/>
      <c r="AA3"/>
      <c r="AB3"/>
      <c r="AC3"/>
      <c r="AD3"/>
      <c r="AE3"/>
      <c r="AF3"/>
    </row>
    <row r="4" spans="2:32" s="93" customFormat="1" ht="12.75">
      <c r="B4" s="88"/>
      <c r="C4" s="94"/>
      <c r="D4" s="95"/>
      <c r="E4" s="91"/>
      <c r="F4" s="88"/>
      <c r="G4" s="94"/>
      <c r="H4" s="95"/>
      <c r="I4" s="95"/>
      <c r="J4" s="96"/>
      <c r="K4" s="88"/>
      <c r="L4" s="94"/>
      <c r="M4" s="95"/>
      <c r="N4" s="91"/>
      <c r="O4" s="88"/>
      <c r="P4" s="94"/>
      <c r="Q4" s="95"/>
      <c r="R4" s="91"/>
      <c r="S4"/>
      <c r="T4"/>
      <c r="U4"/>
      <c r="V4"/>
      <c r="W4"/>
      <c r="X4"/>
      <c r="Y4"/>
      <c r="Z4"/>
      <c r="AA4"/>
      <c r="AB4"/>
      <c r="AC4"/>
      <c r="AD4"/>
      <c r="AE4"/>
      <c r="AF4"/>
    </row>
    <row r="5" spans="2:18" ht="12.75">
      <c r="B5" s="88"/>
      <c r="C5" s="94"/>
      <c r="D5" s="95"/>
      <c r="E5" s="91"/>
      <c r="F5" s="88"/>
      <c r="G5" s="94"/>
      <c r="H5" s="95"/>
      <c r="I5" s="95"/>
      <c r="J5" s="96"/>
      <c r="K5" s="88"/>
      <c r="L5" s="94"/>
      <c r="M5" s="95"/>
      <c r="N5" s="91"/>
      <c r="O5" s="88"/>
      <c r="P5" s="94"/>
      <c r="Q5" s="95"/>
      <c r="R5" s="97"/>
    </row>
    <row r="6" spans="2:32" s="93" customFormat="1" ht="6.75" customHeight="1">
      <c r="B6" s="95"/>
      <c r="C6" s="94"/>
      <c r="D6" s="95"/>
      <c r="E6" s="91"/>
      <c r="F6" s="95"/>
      <c r="G6" s="94"/>
      <c r="H6" s="95"/>
      <c r="I6" s="95"/>
      <c r="J6" s="92"/>
      <c r="K6" s="95"/>
      <c r="L6" s="94"/>
      <c r="M6" s="98"/>
      <c r="N6" s="99"/>
      <c r="O6" s="95"/>
      <c r="P6" s="94"/>
      <c r="Q6" s="95"/>
      <c r="R6" s="91"/>
      <c r="S6"/>
      <c r="T6"/>
      <c r="U6"/>
      <c r="V6"/>
      <c r="W6"/>
      <c r="X6"/>
      <c r="Y6"/>
      <c r="Z6"/>
      <c r="AA6"/>
      <c r="AB6"/>
      <c r="AC6"/>
      <c r="AD6"/>
      <c r="AE6"/>
      <c r="AF6"/>
    </row>
    <row r="7" spans="2:32" s="93" customFormat="1" ht="18" customHeight="1">
      <c r="B7" s="100" t="s">
        <v>36</v>
      </c>
      <c r="C7" s="101" t="s">
        <v>4</v>
      </c>
      <c r="D7" s="100" t="s">
        <v>37</v>
      </c>
      <c r="E7" s="102"/>
      <c r="F7" s="100" t="s">
        <v>36</v>
      </c>
      <c r="G7" s="101" t="s">
        <v>4</v>
      </c>
      <c r="H7" s="100" t="s">
        <v>37</v>
      </c>
      <c r="I7" s="103"/>
      <c r="J7" s="104"/>
      <c r="K7" s="100" t="s">
        <v>36</v>
      </c>
      <c r="L7" s="101" t="s">
        <v>4</v>
      </c>
      <c r="M7" s="105" t="s">
        <v>37</v>
      </c>
      <c r="N7" s="106"/>
      <c r="O7" s="100" t="s">
        <v>36</v>
      </c>
      <c r="P7" s="101" t="s">
        <v>4</v>
      </c>
      <c r="Q7" s="100" t="s">
        <v>37</v>
      </c>
      <c r="R7" s="102"/>
      <c r="S7"/>
      <c r="T7"/>
      <c r="U7"/>
      <c r="V7"/>
      <c r="W7"/>
      <c r="X7"/>
      <c r="Y7"/>
      <c r="Z7"/>
      <c r="AA7"/>
      <c r="AB7"/>
      <c r="AC7"/>
      <c r="AD7"/>
      <c r="AE7"/>
      <c r="AF7"/>
    </row>
    <row r="8" spans="2:32" s="93" customFormat="1" ht="3" customHeight="1">
      <c r="B8" s="107"/>
      <c r="C8" s="108"/>
      <c r="D8" s="109"/>
      <c r="E8" s="110"/>
      <c r="F8" s="107"/>
      <c r="G8" s="108"/>
      <c r="H8" s="109"/>
      <c r="I8" s="99"/>
      <c r="J8" s="104"/>
      <c r="K8" s="107"/>
      <c r="L8" s="108"/>
      <c r="M8" s="111"/>
      <c r="N8" s="99"/>
      <c r="O8" s="107"/>
      <c r="P8" s="108"/>
      <c r="Q8" s="109"/>
      <c r="R8" s="110"/>
      <c r="S8"/>
      <c r="T8"/>
      <c r="U8"/>
      <c r="V8"/>
      <c r="W8"/>
      <c r="X8"/>
      <c r="Y8"/>
      <c r="Z8"/>
      <c r="AA8"/>
      <c r="AB8"/>
      <c r="AC8"/>
      <c r="AD8"/>
      <c r="AE8"/>
      <c r="AF8"/>
    </row>
    <row r="9" spans="2:32" s="93" customFormat="1" ht="14.25" customHeight="1">
      <c r="B9" s="112">
        <v>0.001</v>
      </c>
      <c r="C9" s="112">
        <v>0.023</v>
      </c>
      <c r="D9" s="113">
        <v>0.17</v>
      </c>
      <c r="E9" s="110"/>
      <c r="F9" s="112">
        <v>0.06</v>
      </c>
      <c r="G9" s="112">
        <v>0.163</v>
      </c>
      <c r="H9" s="113">
        <v>0.57</v>
      </c>
      <c r="I9" s="103"/>
      <c r="J9" s="104"/>
      <c r="K9" s="112">
        <v>0.195</v>
      </c>
      <c r="L9" s="112">
        <v>0.297</v>
      </c>
      <c r="M9" s="114">
        <v>0.78</v>
      </c>
      <c r="N9" s="106"/>
      <c r="O9" s="115">
        <v>0.7</v>
      </c>
      <c r="P9" s="115">
        <v>0.626</v>
      </c>
      <c r="Q9" s="116">
        <v>1.06</v>
      </c>
      <c r="R9" s="110"/>
      <c r="S9"/>
      <c r="T9"/>
      <c r="U9"/>
      <c r="V9"/>
      <c r="W9"/>
      <c r="X9"/>
      <c r="Y9"/>
      <c r="Z9"/>
      <c r="AA9"/>
      <c r="AB9"/>
      <c r="AC9"/>
      <c r="AD9"/>
      <c r="AE9"/>
      <c r="AF9"/>
    </row>
    <row r="10" spans="2:32" s="93" customFormat="1" ht="10.5" customHeight="1">
      <c r="B10" s="112">
        <v>0.002</v>
      </c>
      <c r="C10" s="112">
        <v>0.032</v>
      </c>
      <c r="D10" s="113">
        <v>0.21</v>
      </c>
      <c r="E10" s="110"/>
      <c r="F10" s="112">
        <v>0.061</v>
      </c>
      <c r="G10" s="112">
        <v>0.164</v>
      </c>
      <c r="H10" s="113">
        <v>0.57</v>
      </c>
      <c r="I10" s="103"/>
      <c r="J10" s="104"/>
      <c r="K10" s="112">
        <v>0.2</v>
      </c>
      <c r="L10" s="112">
        <v>0.301</v>
      </c>
      <c r="M10" s="114">
        <v>0.79</v>
      </c>
      <c r="N10" s="106"/>
      <c r="O10" s="115">
        <v>0.71</v>
      </c>
      <c r="P10" s="115">
        <v>0.633</v>
      </c>
      <c r="Q10" s="116">
        <v>1.06</v>
      </c>
      <c r="R10" s="1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</row>
    <row r="11" spans="2:32" s="119" customFormat="1" ht="10.5" customHeight="1">
      <c r="B11" s="112">
        <v>0.003</v>
      </c>
      <c r="C11" s="112">
        <v>0.038</v>
      </c>
      <c r="D11" s="113">
        <v>0.24</v>
      </c>
      <c r="E11" s="117"/>
      <c r="F11" s="112">
        <v>0.062</v>
      </c>
      <c r="G11" s="112">
        <v>0.166</v>
      </c>
      <c r="H11" s="113">
        <v>0.57</v>
      </c>
      <c r="I11" s="103"/>
      <c r="J11" s="92"/>
      <c r="K11" s="112">
        <v>0.21</v>
      </c>
      <c r="L11" s="112">
        <v>0.309</v>
      </c>
      <c r="M11" s="114">
        <v>0.8</v>
      </c>
      <c r="N11" s="106"/>
      <c r="O11" s="115">
        <v>0.72</v>
      </c>
      <c r="P11" s="115">
        <v>0.64</v>
      </c>
      <c r="Q11" s="116">
        <v>1.07</v>
      </c>
      <c r="R11" s="118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</row>
    <row r="12" spans="2:32" s="121" customFormat="1" ht="10.5" customHeight="1">
      <c r="B12" s="112">
        <v>0.004</v>
      </c>
      <c r="C12" s="112">
        <v>0.044</v>
      </c>
      <c r="D12" s="113">
        <v>0.26</v>
      </c>
      <c r="E12" s="117"/>
      <c r="F12" s="112">
        <v>0.063</v>
      </c>
      <c r="G12" s="112">
        <v>0.167</v>
      </c>
      <c r="H12" s="113">
        <v>0.57</v>
      </c>
      <c r="I12" s="103"/>
      <c r="J12" s="120"/>
      <c r="K12" s="112">
        <v>0.22</v>
      </c>
      <c r="L12" s="112">
        <v>0.316</v>
      </c>
      <c r="M12" s="114">
        <v>0.81</v>
      </c>
      <c r="N12" s="106"/>
      <c r="O12" s="115">
        <v>0.73</v>
      </c>
      <c r="P12" s="115">
        <v>0.646</v>
      </c>
      <c r="Q12" s="116">
        <v>1.07</v>
      </c>
      <c r="R12" s="117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</row>
    <row r="13" spans="2:32" s="121" customFormat="1" ht="10.5" customHeight="1">
      <c r="B13" s="112">
        <v>0.005</v>
      </c>
      <c r="C13" s="112">
        <v>0.049</v>
      </c>
      <c r="D13" s="113">
        <v>0.28</v>
      </c>
      <c r="E13"/>
      <c r="F13" s="112">
        <v>0.064</v>
      </c>
      <c r="G13" s="112">
        <v>0.168</v>
      </c>
      <c r="H13" s="113">
        <v>0.58</v>
      </c>
      <c r="I13" s="103"/>
      <c r="J13" s="120"/>
      <c r="K13" s="112">
        <v>0.23</v>
      </c>
      <c r="L13" s="112">
        <v>0.324</v>
      </c>
      <c r="M13" s="114">
        <v>0.82</v>
      </c>
      <c r="N13" s="106"/>
      <c r="O13" s="115">
        <v>0.74</v>
      </c>
      <c r="P13" s="115">
        <v>0.653</v>
      </c>
      <c r="Q13" s="116">
        <v>1.07</v>
      </c>
      <c r="R13" s="117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</row>
    <row r="14" spans="2:32" s="121" customFormat="1" ht="10.5" customHeight="1">
      <c r="B14" s="112">
        <v>0.006</v>
      </c>
      <c r="C14" s="112">
        <v>0.053</v>
      </c>
      <c r="D14" s="113">
        <v>0.29</v>
      </c>
      <c r="E14"/>
      <c r="F14" s="112">
        <v>0.065</v>
      </c>
      <c r="G14" s="112">
        <v>0.17</v>
      </c>
      <c r="H14" s="113">
        <v>0.58</v>
      </c>
      <c r="I14" s="103"/>
      <c r="J14" s="120"/>
      <c r="K14" s="112">
        <v>0.24</v>
      </c>
      <c r="L14" s="112">
        <v>0.331</v>
      </c>
      <c r="M14" s="114">
        <v>0.83</v>
      </c>
      <c r="N14" s="106"/>
      <c r="O14" s="115">
        <v>0.75</v>
      </c>
      <c r="P14" s="115">
        <v>0.66</v>
      </c>
      <c r="Q14" s="116">
        <v>1.07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</row>
    <row r="15" spans="2:32" s="121" customFormat="1" ht="10.5" customHeight="1">
      <c r="B15" s="112">
        <v>0.007</v>
      </c>
      <c r="C15" s="112">
        <v>0.057</v>
      </c>
      <c r="D15" s="114">
        <v>0.3</v>
      </c>
      <c r="E15"/>
      <c r="F15" s="112">
        <v>0.066</v>
      </c>
      <c r="G15" s="112">
        <v>0.171</v>
      </c>
      <c r="H15" s="114">
        <v>0.58</v>
      </c>
      <c r="I15" s="122"/>
      <c r="J15" s="120"/>
      <c r="K15" s="112">
        <v>0.25</v>
      </c>
      <c r="L15" s="112">
        <v>0.339</v>
      </c>
      <c r="M15" s="114">
        <v>0.84</v>
      </c>
      <c r="N15" s="106"/>
      <c r="O15" s="115">
        <v>0.76</v>
      </c>
      <c r="P15" s="115">
        <v>0.667</v>
      </c>
      <c r="Q15" s="116">
        <v>1.07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</row>
    <row r="16" spans="2:32" s="121" customFormat="1" ht="10.5" customHeight="1">
      <c r="B16" s="112">
        <v>0.008</v>
      </c>
      <c r="C16" s="112">
        <v>0.061</v>
      </c>
      <c r="D16" s="113">
        <v>0.32</v>
      </c>
      <c r="E16" s="117"/>
      <c r="F16" s="112">
        <v>0.067</v>
      </c>
      <c r="G16" s="112">
        <v>0.172</v>
      </c>
      <c r="H16" s="113">
        <v>0.58</v>
      </c>
      <c r="I16" s="103"/>
      <c r="J16" s="120"/>
      <c r="K16" s="112">
        <v>0.26</v>
      </c>
      <c r="L16" s="112">
        <v>0.346</v>
      </c>
      <c r="M16" s="114">
        <v>0.85</v>
      </c>
      <c r="N16" s="123"/>
      <c r="O16" s="115">
        <v>0.77</v>
      </c>
      <c r="P16" s="115">
        <v>0.675</v>
      </c>
      <c r="Q16" s="116">
        <v>1.07</v>
      </c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</row>
    <row r="17" spans="2:32" s="121" customFormat="1" ht="10.5" customHeight="1">
      <c r="B17" s="112">
        <v>0.009</v>
      </c>
      <c r="C17" s="112">
        <v>0.065</v>
      </c>
      <c r="D17" s="113">
        <v>0.33</v>
      </c>
      <c r="E17" s="117"/>
      <c r="F17" s="112">
        <v>0.068</v>
      </c>
      <c r="G17" s="112">
        <v>0.174</v>
      </c>
      <c r="H17" s="113">
        <v>0.59</v>
      </c>
      <c r="I17" s="103"/>
      <c r="J17" s="120"/>
      <c r="K17" s="112">
        <v>0.27</v>
      </c>
      <c r="L17" s="112">
        <v>0.353</v>
      </c>
      <c r="M17" s="114">
        <v>0.86</v>
      </c>
      <c r="N17" s="106"/>
      <c r="O17" s="115">
        <v>0.78</v>
      </c>
      <c r="P17" s="115">
        <v>0.682</v>
      </c>
      <c r="Q17" s="116">
        <v>1.07</v>
      </c>
      <c r="R17" s="1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</row>
    <row r="18" spans="2:32" s="121" customFormat="1" ht="10.5" customHeight="1">
      <c r="B18" s="112">
        <v>0.01</v>
      </c>
      <c r="C18" s="112">
        <v>0.068</v>
      </c>
      <c r="D18" s="113">
        <v>0.34</v>
      </c>
      <c r="E18" s="117"/>
      <c r="F18" s="112">
        <v>0.069</v>
      </c>
      <c r="G18" s="112">
        <v>0.175</v>
      </c>
      <c r="H18" s="113">
        <v>0.59</v>
      </c>
      <c r="I18" s="103"/>
      <c r="J18" s="120"/>
      <c r="K18" s="112">
        <v>0.28</v>
      </c>
      <c r="L18" s="112">
        <v>0.36</v>
      </c>
      <c r="M18" s="114">
        <v>0.86</v>
      </c>
      <c r="N18" s="106"/>
      <c r="O18" s="115">
        <v>0.79</v>
      </c>
      <c r="P18" s="112">
        <v>0.689</v>
      </c>
      <c r="Q18" s="113">
        <v>1.07</v>
      </c>
      <c r="R18" s="117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</row>
    <row r="19" spans="2:32" s="121" customFormat="1" ht="10.5" customHeight="1">
      <c r="B19" s="112">
        <v>0.011</v>
      </c>
      <c r="C19" s="112">
        <v>0.071</v>
      </c>
      <c r="D19" s="113">
        <v>0.35</v>
      </c>
      <c r="E19" s="117"/>
      <c r="F19" s="112">
        <v>0.07</v>
      </c>
      <c r="G19" s="112">
        <v>0.176</v>
      </c>
      <c r="H19" s="113">
        <v>0.59</v>
      </c>
      <c r="I19" s="103"/>
      <c r="J19" s="120"/>
      <c r="K19" s="112">
        <v>0.29</v>
      </c>
      <c r="L19" s="112">
        <v>0.367</v>
      </c>
      <c r="M19" s="114">
        <v>0.87</v>
      </c>
      <c r="N19" s="106"/>
      <c r="O19" s="115">
        <v>0.8</v>
      </c>
      <c r="P19" s="112">
        <v>0.697</v>
      </c>
      <c r="Q19" s="113">
        <v>1.07</v>
      </c>
      <c r="R19" s="117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</row>
    <row r="20" spans="2:32" s="121" customFormat="1" ht="10.5" customHeight="1">
      <c r="B20" s="112">
        <v>0.012</v>
      </c>
      <c r="C20" s="112">
        <v>0.074</v>
      </c>
      <c r="D20" s="113">
        <v>0.36</v>
      </c>
      <c r="E20" s="117"/>
      <c r="F20" s="112">
        <v>0.071</v>
      </c>
      <c r="G20" s="112">
        <v>0.177</v>
      </c>
      <c r="H20" s="113">
        <v>0.59</v>
      </c>
      <c r="I20" s="103"/>
      <c r="J20" s="120"/>
      <c r="K20" s="112">
        <v>0.3</v>
      </c>
      <c r="L20" s="112">
        <v>0.374</v>
      </c>
      <c r="M20" s="114">
        <v>0.88</v>
      </c>
      <c r="N20" s="106"/>
      <c r="O20" s="113">
        <v>0.805</v>
      </c>
      <c r="P20" s="112">
        <v>0.701</v>
      </c>
      <c r="Q20" s="113">
        <v>1.08</v>
      </c>
      <c r="R20" s="117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</row>
    <row r="21" spans="2:32" s="121" customFormat="1" ht="10.5" customHeight="1">
      <c r="B21" s="112">
        <v>0.013</v>
      </c>
      <c r="C21" s="112">
        <v>0.077</v>
      </c>
      <c r="D21" s="113">
        <v>0.36</v>
      </c>
      <c r="E21" s="117"/>
      <c r="F21" s="112">
        <v>0.072</v>
      </c>
      <c r="G21" s="112">
        <v>0.179</v>
      </c>
      <c r="H21" s="113">
        <v>0.59</v>
      </c>
      <c r="I21" s="103"/>
      <c r="J21" s="120"/>
      <c r="K21" s="112">
        <v>0.31</v>
      </c>
      <c r="L21" s="112">
        <v>0.381</v>
      </c>
      <c r="M21" s="114">
        <v>0.89</v>
      </c>
      <c r="N21" s="106"/>
      <c r="O21" s="112">
        <v>0.81</v>
      </c>
      <c r="P21" s="112">
        <v>0.705</v>
      </c>
      <c r="Q21" s="113">
        <v>1.08</v>
      </c>
      <c r="R21" s="117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</row>
    <row r="22" spans="2:32" s="121" customFormat="1" ht="10.5" customHeight="1">
      <c r="B22" s="112">
        <v>0.014</v>
      </c>
      <c r="C22" s="112">
        <v>0.08</v>
      </c>
      <c r="D22" s="113">
        <v>0.37</v>
      </c>
      <c r="E22" s="117"/>
      <c r="F22" s="112">
        <v>0.073</v>
      </c>
      <c r="G22" s="112">
        <v>0.18</v>
      </c>
      <c r="H22" s="114">
        <v>0.6</v>
      </c>
      <c r="I22" s="103"/>
      <c r="J22" s="120"/>
      <c r="K22" s="112">
        <v>0.32</v>
      </c>
      <c r="L22" s="112">
        <v>0.387</v>
      </c>
      <c r="M22" s="114">
        <v>0.89</v>
      </c>
      <c r="N22" s="106"/>
      <c r="O22" s="112">
        <v>0.815</v>
      </c>
      <c r="P22" s="112">
        <v>0.709</v>
      </c>
      <c r="Q22" s="113">
        <v>1.08</v>
      </c>
      <c r="R22" s="117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</row>
    <row r="23" spans="2:32" s="121" customFormat="1" ht="10.5" customHeight="1">
      <c r="B23" s="112">
        <v>0.015</v>
      </c>
      <c r="C23" s="112">
        <v>0.083</v>
      </c>
      <c r="D23" s="113">
        <v>0.38</v>
      </c>
      <c r="E23" s="117"/>
      <c r="F23" s="112">
        <v>0.074</v>
      </c>
      <c r="G23" s="112">
        <v>0.181</v>
      </c>
      <c r="H23" s="114">
        <v>0.6</v>
      </c>
      <c r="I23" s="103"/>
      <c r="J23" s="120"/>
      <c r="K23" s="112">
        <v>0.33</v>
      </c>
      <c r="L23" s="112">
        <v>0.394</v>
      </c>
      <c r="M23" s="114">
        <v>0.9</v>
      </c>
      <c r="N23" s="106"/>
      <c r="O23" s="112">
        <v>0.82</v>
      </c>
      <c r="P23" s="112">
        <v>0.713</v>
      </c>
      <c r="Q23" s="113">
        <v>1.08</v>
      </c>
      <c r="R23" s="117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</row>
    <row r="24" spans="2:32" s="121" customFormat="1" ht="10.5" customHeight="1">
      <c r="B24" s="112">
        <v>0.016</v>
      </c>
      <c r="C24" s="112">
        <v>0.086</v>
      </c>
      <c r="D24" s="113">
        <v>0.39</v>
      </c>
      <c r="E24" s="117"/>
      <c r="F24" s="112">
        <v>0.075</v>
      </c>
      <c r="G24" s="112">
        <v>0.182</v>
      </c>
      <c r="H24" s="114">
        <v>0.6</v>
      </c>
      <c r="I24" s="103"/>
      <c r="J24" s="120"/>
      <c r="K24" s="112">
        <v>0.34</v>
      </c>
      <c r="L24" s="112">
        <v>0.401</v>
      </c>
      <c r="M24" s="114">
        <v>0.91</v>
      </c>
      <c r="N24" s="106"/>
      <c r="O24" s="112">
        <v>0.825</v>
      </c>
      <c r="P24" s="112">
        <v>0.717</v>
      </c>
      <c r="Q24" s="113">
        <v>1.08</v>
      </c>
      <c r="R24" s="117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</row>
    <row r="25" spans="2:32" s="121" customFormat="1" ht="10.5" customHeight="1">
      <c r="B25" s="112">
        <v>0.017</v>
      </c>
      <c r="C25" s="112">
        <v>0.088</v>
      </c>
      <c r="D25" s="113">
        <v>0.39</v>
      </c>
      <c r="E25" s="117"/>
      <c r="F25" s="112">
        <v>0.076</v>
      </c>
      <c r="G25" s="112">
        <v>0.183</v>
      </c>
      <c r="H25" s="114">
        <v>0.6</v>
      </c>
      <c r="I25" s="103"/>
      <c r="J25" s="120"/>
      <c r="K25" s="112">
        <v>0.35</v>
      </c>
      <c r="L25" s="112">
        <v>0.407</v>
      </c>
      <c r="M25" s="114">
        <v>0.92</v>
      </c>
      <c r="N25" s="106"/>
      <c r="O25" s="112">
        <v>0.83</v>
      </c>
      <c r="P25" s="112">
        <v>0.721</v>
      </c>
      <c r="Q25" s="114">
        <v>1.08</v>
      </c>
      <c r="R25" s="117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</row>
    <row r="26" spans="2:32" s="121" customFormat="1" ht="10.5" customHeight="1">
      <c r="B26" s="112">
        <v>0.018</v>
      </c>
      <c r="C26" s="112">
        <v>0.091</v>
      </c>
      <c r="D26" s="114">
        <v>0.4</v>
      </c>
      <c r="E26" s="117"/>
      <c r="F26" s="112">
        <v>0.077</v>
      </c>
      <c r="G26" s="112">
        <v>0.185</v>
      </c>
      <c r="H26" s="114">
        <v>0.61</v>
      </c>
      <c r="I26" s="122"/>
      <c r="J26" s="120"/>
      <c r="K26" s="112">
        <v>0.36</v>
      </c>
      <c r="L26" s="112">
        <v>0.414</v>
      </c>
      <c r="M26" s="114">
        <v>0.92</v>
      </c>
      <c r="N26" s="106"/>
      <c r="O26" s="112">
        <v>0.835</v>
      </c>
      <c r="P26" s="112">
        <v>0.725</v>
      </c>
      <c r="Q26" s="113">
        <v>1.08</v>
      </c>
      <c r="R26" s="117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</row>
    <row r="27" spans="2:32" s="121" customFormat="1" ht="10.5" customHeight="1">
      <c r="B27" s="112">
        <v>0.019</v>
      </c>
      <c r="C27" s="112">
        <v>0.093</v>
      </c>
      <c r="D27" s="113">
        <v>0.41</v>
      </c>
      <c r="E27" s="117"/>
      <c r="F27" s="112">
        <v>0.078</v>
      </c>
      <c r="G27" s="112">
        <v>0.186</v>
      </c>
      <c r="H27" s="113">
        <v>0.61</v>
      </c>
      <c r="I27" s="103"/>
      <c r="J27" s="120"/>
      <c r="K27" s="112">
        <v>0.37</v>
      </c>
      <c r="L27" s="112">
        <v>0.42</v>
      </c>
      <c r="M27" s="114">
        <v>0.93</v>
      </c>
      <c r="N27" s="123"/>
      <c r="O27" s="112">
        <v>0.839999999999999</v>
      </c>
      <c r="P27" s="112">
        <v>0.729</v>
      </c>
      <c r="Q27" s="113">
        <v>1.07</v>
      </c>
      <c r="R27" s="11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</row>
    <row r="28" spans="2:32" s="121" customFormat="1" ht="10.5" customHeight="1">
      <c r="B28" s="112">
        <v>0.02</v>
      </c>
      <c r="C28" s="112">
        <v>0.095</v>
      </c>
      <c r="D28" s="113">
        <v>0.41</v>
      </c>
      <c r="E28" s="117"/>
      <c r="F28" s="112">
        <v>0.079</v>
      </c>
      <c r="G28" s="112">
        <v>0.187</v>
      </c>
      <c r="H28" s="113">
        <v>0.61</v>
      </c>
      <c r="I28" s="103"/>
      <c r="J28" s="120"/>
      <c r="K28" s="112">
        <v>0.38</v>
      </c>
      <c r="L28" s="112">
        <v>0.426</v>
      </c>
      <c r="M28" s="114">
        <v>0.93</v>
      </c>
      <c r="N28" s="106"/>
      <c r="O28" s="112">
        <v>0.844999999999999</v>
      </c>
      <c r="P28" s="112">
        <v>0.734</v>
      </c>
      <c r="Q28" s="113">
        <v>1.07</v>
      </c>
      <c r="R28" s="117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</row>
    <row r="29" spans="2:32" s="121" customFormat="1" ht="10.5" customHeight="1">
      <c r="B29" s="112">
        <v>0.021</v>
      </c>
      <c r="C29" s="112">
        <v>0.098</v>
      </c>
      <c r="D29" s="113">
        <v>0.42</v>
      </c>
      <c r="E29" s="117"/>
      <c r="F29" s="112">
        <v>0.08</v>
      </c>
      <c r="G29" s="112">
        <v>0.188</v>
      </c>
      <c r="H29" s="113">
        <v>0.61</v>
      </c>
      <c r="I29" s="103"/>
      <c r="J29" s="120"/>
      <c r="K29" s="112">
        <v>0.39</v>
      </c>
      <c r="L29" s="112">
        <v>0.433</v>
      </c>
      <c r="M29" s="114">
        <v>0.94</v>
      </c>
      <c r="N29" s="106"/>
      <c r="O29" s="112">
        <v>0.849999999999999</v>
      </c>
      <c r="P29" s="112">
        <v>0.738</v>
      </c>
      <c r="Q29" s="113">
        <v>1.07</v>
      </c>
      <c r="R29" s="117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</row>
    <row r="30" spans="2:32" s="121" customFormat="1" ht="10.5" customHeight="1">
      <c r="B30" s="112">
        <v>0.022</v>
      </c>
      <c r="C30" s="112">
        <v>0.1</v>
      </c>
      <c r="D30" s="113">
        <v>0.42</v>
      </c>
      <c r="E30" s="117"/>
      <c r="F30" s="112">
        <v>0.081</v>
      </c>
      <c r="G30" s="112">
        <v>0.189</v>
      </c>
      <c r="H30" s="113">
        <v>0.62</v>
      </c>
      <c r="I30" s="103"/>
      <c r="J30" s="120"/>
      <c r="K30" s="112">
        <v>0.4</v>
      </c>
      <c r="L30" s="112">
        <v>0.439</v>
      </c>
      <c r="M30" s="114">
        <v>0.95</v>
      </c>
      <c r="N30" s="106"/>
      <c r="O30" s="112">
        <v>0.854999999999999</v>
      </c>
      <c r="P30" s="112">
        <v>0.742</v>
      </c>
      <c r="Q30" s="113">
        <v>1.07</v>
      </c>
      <c r="R30" s="117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</row>
    <row r="31" spans="2:32" s="121" customFormat="1" ht="10.5" customHeight="1">
      <c r="B31" s="112">
        <v>0.023</v>
      </c>
      <c r="C31" s="112">
        <v>0.102</v>
      </c>
      <c r="D31" s="113">
        <v>0.43</v>
      </c>
      <c r="E31" s="117"/>
      <c r="F31" s="112">
        <v>0.082</v>
      </c>
      <c r="G31" s="112">
        <v>0.191</v>
      </c>
      <c r="H31" s="113">
        <v>0.62</v>
      </c>
      <c r="I31" s="103"/>
      <c r="J31" s="120"/>
      <c r="K31" s="112">
        <v>0.41</v>
      </c>
      <c r="L31" s="112">
        <v>0.445</v>
      </c>
      <c r="M31" s="114">
        <v>0.95</v>
      </c>
      <c r="N31" s="106"/>
      <c r="O31" s="112">
        <v>0.859999999999999</v>
      </c>
      <c r="P31" s="112">
        <v>0.747</v>
      </c>
      <c r="Q31" s="113">
        <v>1.07</v>
      </c>
      <c r="R31" s="117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</row>
    <row r="32" spans="2:32" s="121" customFormat="1" ht="10.5" customHeight="1">
      <c r="B32" s="112">
        <v>0.024</v>
      </c>
      <c r="C32" s="112">
        <v>0.104</v>
      </c>
      <c r="D32" s="113">
        <v>0.43</v>
      </c>
      <c r="E32" s="117"/>
      <c r="F32" s="112">
        <v>0.083</v>
      </c>
      <c r="G32" s="112">
        <v>0.192</v>
      </c>
      <c r="H32" s="113">
        <v>0.62</v>
      </c>
      <c r="I32" s="103"/>
      <c r="J32" s="120"/>
      <c r="K32" s="112">
        <v>0.42</v>
      </c>
      <c r="L32" s="112">
        <v>0.451</v>
      </c>
      <c r="M32" s="114">
        <v>0.96</v>
      </c>
      <c r="N32" s="106"/>
      <c r="O32" s="112">
        <v>0.864999999999999</v>
      </c>
      <c r="P32" s="112">
        <v>0.751</v>
      </c>
      <c r="Q32" s="113">
        <v>1.07</v>
      </c>
      <c r="R32" s="117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</row>
    <row r="33" spans="2:32" s="121" customFormat="1" ht="10.5" customHeight="1">
      <c r="B33" s="112">
        <v>0.025</v>
      </c>
      <c r="C33" s="112">
        <v>0.106</v>
      </c>
      <c r="D33" s="113">
        <v>0.44</v>
      </c>
      <c r="E33" s="117"/>
      <c r="F33" s="112">
        <v>0.084</v>
      </c>
      <c r="G33" s="112">
        <v>0.193</v>
      </c>
      <c r="H33" s="113">
        <v>0.62</v>
      </c>
      <c r="I33" s="103"/>
      <c r="J33" s="120"/>
      <c r="K33" s="112">
        <v>0.43</v>
      </c>
      <c r="L33" s="112">
        <v>0.458</v>
      </c>
      <c r="M33" s="114">
        <v>0.96</v>
      </c>
      <c r="N33" s="106"/>
      <c r="O33" s="112">
        <v>0.869999999999999</v>
      </c>
      <c r="P33" s="112">
        <v>0.756</v>
      </c>
      <c r="Q33" s="113">
        <v>1.07</v>
      </c>
      <c r="R33" s="117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</row>
    <row r="34" spans="2:32" s="121" customFormat="1" ht="10.5" customHeight="1">
      <c r="B34" s="112">
        <v>0.026</v>
      </c>
      <c r="C34" s="112">
        <v>0.108</v>
      </c>
      <c r="D34" s="113">
        <v>0.45</v>
      </c>
      <c r="E34" s="117"/>
      <c r="F34" s="112">
        <v>0.085</v>
      </c>
      <c r="G34" s="112">
        <v>0.194</v>
      </c>
      <c r="H34" s="113">
        <v>0.62</v>
      </c>
      <c r="I34" s="103"/>
      <c r="J34" s="120"/>
      <c r="K34" s="112">
        <v>0.44</v>
      </c>
      <c r="L34" s="112">
        <v>0.464</v>
      </c>
      <c r="M34" s="114">
        <v>0.97</v>
      </c>
      <c r="N34" s="106"/>
      <c r="O34" s="112">
        <v>0.874999999999999</v>
      </c>
      <c r="P34" s="112">
        <v>0.761</v>
      </c>
      <c r="Q34" s="113">
        <v>1.07</v>
      </c>
      <c r="R34" s="117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</row>
    <row r="35" spans="2:32" s="121" customFormat="1" ht="10.5" customHeight="1">
      <c r="B35" s="112">
        <v>0.027</v>
      </c>
      <c r="C35" s="112">
        <v>0.11</v>
      </c>
      <c r="D35" s="113">
        <v>0.45</v>
      </c>
      <c r="E35" s="117"/>
      <c r="F35" s="112">
        <v>0.086</v>
      </c>
      <c r="G35" s="112">
        <v>0.195</v>
      </c>
      <c r="H35" s="113">
        <v>0.63</v>
      </c>
      <c r="I35" s="103"/>
      <c r="J35" s="120"/>
      <c r="K35" s="112">
        <v>0.45</v>
      </c>
      <c r="L35" s="112">
        <v>0.47</v>
      </c>
      <c r="M35" s="114">
        <v>0.97</v>
      </c>
      <c r="N35" s="106"/>
      <c r="O35" s="112">
        <v>0.879999999999999</v>
      </c>
      <c r="P35" s="112">
        <v>0.766</v>
      </c>
      <c r="Q35" s="113">
        <v>1.07</v>
      </c>
      <c r="R35" s="117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</row>
    <row r="36" spans="2:32" s="121" customFormat="1" ht="10.5" customHeight="1">
      <c r="B36" s="112">
        <v>0.028</v>
      </c>
      <c r="C36" s="112">
        <v>0.112</v>
      </c>
      <c r="D36" s="113">
        <v>0.45</v>
      </c>
      <c r="E36" s="117"/>
      <c r="F36" s="112">
        <v>0.087</v>
      </c>
      <c r="G36" s="112">
        <v>0.196</v>
      </c>
      <c r="H36" s="113">
        <v>0.63</v>
      </c>
      <c r="I36" s="103"/>
      <c r="J36" s="120"/>
      <c r="K36" s="112">
        <v>0.46</v>
      </c>
      <c r="L36" s="112">
        <v>0.476</v>
      </c>
      <c r="M36" s="114">
        <v>0.98</v>
      </c>
      <c r="N36" s="106"/>
      <c r="O36" s="112">
        <v>0.884999999999998</v>
      </c>
      <c r="P36" s="112">
        <v>0.777</v>
      </c>
      <c r="Q36" s="114">
        <v>1.07</v>
      </c>
      <c r="R36" s="117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</row>
    <row r="37" spans="2:32" s="124" customFormat="1" ht="10.5" customHeight="1">
      <c r="B37" s="112">
        <v>0.029</v>
      </c>
      <c r="C37" s="112">
        <v>0.114</v>
      </c>
      <c r="D37" s="113">
        <v>0.46</v>
      </c>
      <c r="E37" s="117"/>
      <c r="F37" s="112">
        <v>0.088</v>
      </c>
      <c r="G37" s="112">
        <v>0.197</v>
      </c>
      <c r="H37" s="113">
        <v>0.63</v>
      </c>
      <c r="I37" s="103"/>
      <c r="J37" s="120"/>
      <c r="K37" s="112">
        <v>0.47</v>
      </c>
      <c r="L37" s="112">
        <v>0.482</v>
      </c>
      <c r="M37" s="114">
        <v>0.99</v>
      </c>
      <c r="N37" s="106"/>
      <c r="O37" s="112">
        <v>0.889999999999998</v>
      </c>
      <c r="P37" s="112">
        <v>0.775</v>
      </c>
      <c r="Q37" s="113">
        <v>1.07</v>
      </c>
      <c r="R37" s="11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</row>
    <row r="38" spans="2:32" s="124" customFormat="1" ht="10.5" customHeight="1">
      <c r="B38" s="112">
        <v>0.03</v>
      </c>
      <c r="C38" s="112">
        <v>0.116</v>
      </c>
      <c r="D38" s="113">
        <v>0.46</v>
      </c>
      <c r="E38" s="117"/>
      <c r="F38" s="112">
        <v>0.089</v>
      </c>
      <c r="G38" s="112">
        <v>0.199</v>
      </c>
      <c r="H38" s="113">
        <v>0.63</v>
      </c>
      <c r="I38" s="103"/>
      <c r="J38" s="120"/>
      <c r="K38" s="112">
        <v>0.48</v>
      </c>
      <c r="L38" s="112">
        <v>0.488</v>
      </c>
      <c r="M38" s="114">
        <v>0.99</v>
      </c>
      <c r="N38" s="106"/>
      <c r="O38" s="112">
        <v>0.894999999999998</v>
      </c>
      <c r="P38" s="112">
        <v>0.781</v>
      </c>
      <c r="Q38" s="113">
        <v>1.07</v>
      </c>
      <c r="R38" s="117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</row>
    <row r="39" spans="2:32" s="124" customFormat="1" ht="10.5" customHeight="1">
      <c r="B39" s="112">
        <v>0.031</v>
      </c>
      <c r="C39" s="112">
        <v>0.118</v>
      </c>
      <c r="D39" s="113">
        <v>0.47</v>
      </c>
      <c r="E39" s="117"/>
      <c r="F39" s="112">
        <v>0.09</v>
      </c>
      <c r="G39" s="112">
        <v>0.2</v>
      </c>
      <c r="H39" s="113">
        <v>0.63</v>
      </c>
      <c r="I39" s="103"/>
      <c r="J39" s="120"/>
      <c r="K39" s="112">
        <v>0.49</v>
      </c>
      <c r="L39" s="112">
        <v>0.494</v>
      </c>
      <c r="M39" s="114">
        <v>1</v>
      </c>
      <c r="N39" s="106"/>
      <c r="O39" s="112">
        <v>0.899999999999998</v>
      </c>
      <c r="P39" s="112">
        <v>0.786</v>
      </c>
      <c r="Q39" s="113">
        <v>1.07</v>
      </c>
      <c r="R39" s="117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</row>
    <row r="40" spans="2:32" s="124" customFormat="1" ht="10.5" customHeight="1">
      <c r="B40" s="112">
        <v>0.032</v>
      </c>
      <c r="C40" s="112">
        <v>0.12</v>
      </c>
      <c r="D40" s="113">
        <v>0.47</v>
      </c>
      <c r="E40" s="117"/>
      <c r="F40" s="112">
        <v>0.091</v>
      </c>
      <c r="G40" s="112">
        <v>0.201</v>
      </c>
      <c r="H40" s="113">
        <v>0.64</v>
      </c>
      <c r="I40" s="103"/>
      <c r="J40" s="120"/>
      <c r="K40" s="112">
        <v>0.5</v>
      </c>
      <c r="L40" s="112">
        <v>0.5</v>
      </c>
      <c r="M40" s="114">
        <v>1</v>
      </c>
      <c r="N40" s="106"/>
      <c r="O40" s="112">
        <v>0.904999999999998</v>
      </c>
      <c r="P40" s="112">
        <v>0.791</v>
      </c>
      <c r="Q40" s="113">
        <v>1.07</v>
      </c>
      <c r="R40" s="117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</row>
    <row r="41" spans="2:32" s="95" customFormat="1" ht="10.5" customHeight="1">
      <c r="B41" s="112">
        <v>0.033</v>
      </c>
      <c r="C41" s="112">
        <v>0.122</v>
      </c>
      <c r="D41" s="113">
        <v>0.48</v>
      </c>
      <c r="E41" s="117"/>
      <c r="F41" s="112">
        <v>0.092</v>
      </c>
      <c r="G41" s="112">
        <v>0.202</v>
      </c>
      <c r="H41" s="113">
        <v>0.64</v>
      </c>
      <c r="I41" s="103"/>
      <c r="J41" s="120"/>
      <c r="K41" s="112">
        <v>0.51</v>
      </c>
      <c r="L41" s="112">
        <v>0.506</v>
      </c>
      <c r="M41" s="114">
        <v>1</v>
      </c>
      <c r="N41" s="106"/>
      <c r="O41" s="112">
        <v>0.909999999999998</v>
      </c>
      <c r="P41" s="112">
        <v>0.797</v>
      </c>
      <c r="Q41" s="113">
        <v>1.07</v>
      </c>
      <c r="R41" s="117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</row>
    <row r="42" spans="2:32" s="124" customFormat="1" ht="10.5" customHeight="1">
      <c r="B42" s="112">
        <v>0.034</v>
      </c>
      <c r="C42" s="112">
        <v>0.123</v>
      </c>
      <c r="D42" s="113">
        <v>0.48</v>
      </c>
      <c r="E42" s="117"/>
      <c r="F42" s="112">
        <v>0.093</v>
      </c>
      <c r="G42" s="112">
        <v>0.203</v>
      </c>
      <c r="H42" s="113">
        <v>0.64</v>
      </c>
      <c r="I42" s="103"/>
      <c r="J42" s="120"/>
      <c r="K42" s="112">
        <v>0.52</v>
      </c>
      <c r="L42" s="112">
        <v>0.512</v>
      </c>
      <c r="M42" s="114">
        <v>1.01</v>
      </c>
      <c r="N42" s="106"/>
      <c r="O42" s="112">
        <v>0.914999999999998</v>
      </c>
      <c r="P42" s="112">
        <v>0.802</v>
      </c>
      <c r="Q42" s="113">
        <v>1.06</v>
      </c>
      <c r="R42" s="117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</row>
    <row r="43" spans="2:32" s="124" customFormat="1" ht="10.5" customHeight="1">
      <c r="B43" s="112">
        <v>0.035</v>
      </c>
      <c r="C43" s="112">
        <v>0.125</v>
      </c>
      <c r="D43" s="113">
        <v>0.48</v>
      </c>
      <c r="E43" s="117"/>
      <c r="F43" s="112">
        <v>0.094</v>
      </c>
      <c r="G43" s="112">
        <v>0.204</v>
      </c>
      <c r="H43" s="113">
        <v>0.64</v>
      </c>
      <c r="I43" s="103"/>
      <c r="J43" s="120"/>
      <c r="K43" s="112">
        <v>0.53</v>
      </c>
      <c r="L43" s="112">
        <v>0.519</v>
      </c>
      <c r="M43" s="114">
        <v>1.01</v>
      </c>
      <c r="N43" s="106"/>
      <c r="O43" s="112">
        <v>0.919999999999998</v>
      </c>
      <c r="P43" s="112">
        <v>0.808</v>
      </c>
      <c r="Q43" s="113">
        <v>1.06</v>
      </c>
      <c r="R43" s="117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</row>
    <row r="44" spans="2:32" s="124" customFormat="1" ht="10.5" customHeight="1">
      <c r="B44" s="112">
        <v>0.036</v>
      </c>
      <c r="C44" s="112">
        <v>0.127</v>
      </c>
      <c r="D44" s="113">
        <v>0.49</v>
      </c>
      <c r="E44" s="117"/>
      <c r="F44" s="112">
        <v>0.095</v>
      </c>
      <c r="G44" s="112">
        <v>0.205</v>
      </c>
      <c r="H44" s="113">
        <v>0.64</v>
      </c>
      <c r="I44" s="103"/>
      <c r="J44" s="120"/>
      <c r="K44" s="112">
        <v>0.54</v>
      </c>
      <c r="L44" s="112">
        <v>0.525</v>
      </c>
      <c r="M44" s="114">
        <v>1.02</v>
      </c>
      <c r="N44" s="106"/>
      <c r="O44" s="112">
        <v>0.924999999999998</v>
      </c>
      <c r="P44" s="112">
        <v>0.814</v>
      </c>
      <c r="Q44" s="113">
        <v>1.06</v>
      </c>
      <c r="R44" s="117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</row>
    <row r="45" spans="2:32" s="124" customFormat="1" ht="10.5" customHeight="1">
      <c r="B45" s="112">
        <v>0.037</v>
      </c>
      <c r="C45" s="112">
        <v>0.129</v>
      </c>
      <c r="D45" s="113">
        <v>0.49</v>
      </c>
      <c r="E45" s="117"/>
      <c r="F45" s="112">
        <v>0.096</v>
      </c>
      <c r="G45" s="112">
        <v>0.206</v>
      </c>
      <c r="H45" s="113">
        <v>0.65</v>
      </c>
      <c r="I45" s="103"/>
      <c r="J45" s="120"/>
      <c r="K45" s="112">
        <v>0.55</v>
      </c>
      <c r="L45" s="112">
        <v>0.531</v>
      </c>
      <c r="M45" s="114">
        <v>1.02</v>
      </c>
      <c r="N45" s="106"/>
      <c r="O45" s="112">
        <v>0.929999999999997</v>
      </c>
      <c r="P45" s="112">
        <v>0.821</v>
      </c>
      <c r="Q45" s="113">
        <v>1.06</v>
      </c>
      <c r="R45" s="117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</row>
    <row r="46" spans="2:32" s="124" customFormat="1" ht="10.5" customHeight="1">
      <c r="B46" s="112">
        <v>0.038</v>
      </c>
      <c r="C46" s="112">
        <v>0.13</v>
      </c>
      <c r="D46" s="114">
        <v>0.5</v>
      </c>
      <c r="E46" s="117"/>
      <c r="F46" s="112">
        <v>0.097</v>
      </c>
      <c r="G46" s="112">
        <v>0.207</v>
      </c>
      <c r="H46" s="114">
        <v>0.65</v>
      </c>
      <c r="I46" s="122"/>
      <c r="J46" s="120"/>
      <c r="K46" s="112">
        <v>0.56</v>
      </c>
      <c r="L46" s="112">
        <v>0.537</v>
      </c>
      <c r="M46" s="114">
        <v>1.02</v>
      </c>
      <c r="N46" s="106"/>
      <c r="O46" s="112">
        <v>0.934999999999997</v>
      </c>
      <c r="P46" s="112">
        <v>0.827</v>
      </c>
      <c r="Q46" s="113">
        <v>1.06</v>
      </c>
      <c r="R46" s="117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</row>
    <row r="47" spans="2:32" s="124" customFormat="1" ht="10.5" customHeight="1">
      <c r="B47" s="112">
        <v>0.039</v>
      </c>
      <c r="C47" s="112">
        <v>0.132</v>
      </c>
      <c r="D47" s="114">
        <v>0.5</v>
      </c>
      <c r="E47" s="117"/>
      <c r="F47" s="112">
        <v>0.098</v>
      </c>
      <c r="G47" s="112">
        <v>0.208</v>
      </c>
      <c r="H47" s="114">
        <v>0.65</v>
      </c>
      <c r="I47" s="122"/>
      <c r="J47" s="120"/>
      <c r="K47" s="112">
        <v>0.57</v>
      </c>
      <c r="L47" s="112">
        <v>0.543</v>
      </c>
      <c r="M47" s="114">
        <v>1.03</v>
      </c>
      <c r="N47" s="123"/>
      <c r="O47" s="112">
        <v>0.939999999999997</v>
      </c>
      <c r="P47" s="112">
        <v>0.834</v>
      </c>
      <c r="Q47" s="113">
        <v>1.05</v>
      </c>
      <c r="R47" s="11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</row>
    <row r="48" spans="2:32" s="124" customFormat="1" ht="10.5" customHeight="1">
      <c r="B48" s="112">
        <v>0.04</v>
      </c>
      <c r="C48" s="112">
        <v>0.134</v>
      </c>
      <c r="D48" s="114">
        <v>0.5</v>
      </c>
      <c r="E48" s="117"/>
      <c r="F48" s="112">
        <v>0.099</v>
      </c>
      <c r="G48" s="112">
        <v>0.21</v>
      </c>
      <c r="H48" s="114">
        <v>0.65</v>
      </c>
      <c r="I48" s="122"/>
      <c r="J48" s="120"/>
      <c r="K48" s="112">
        <v>0.58</v>
      </c>
      <c r="L48" s="112">
        <v>0.55</v>
      </c>
      <c r="M48" s="114">
        <v>1.03</v>
      </c>
      <c r="N48" s="123"/>
      <c r="O48" s="112">
        <v>0.944999999999997</v>
      </c>
      <c r="P48" s="112">
        <v>0.841</v>
      </c>
      <c r="Q48" s="113">
        <v>1.05</v>
      </c>
      <c r="R48" s="117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</row>
    <row r="49" spans="2:32" s="124" customFormat="1" ht="10.5" customHeight="1">
      <c r="B49" s="112">
        <v>0.041</v>
      </c>
      <c r="C49" s="112">
        <v>0.135</v>
      </c>
      <c r="D49" s="113">
        <v>0.51</v>
      </c>
      <c r="E49" s="117"/>
      <c r="F49" s="112">
        <v>0.1</v>
      </c>
      <c r="G49" s="112">
        <v>0.211</v>
      </c>
      <c r="H49" s="113">
        <v>0.65</v>
      </c>
      <c r="I49" s="103"/>
      <c r="J49" s="120"/>
      <c r="K49" s="112">
        <v>0.59</v>
      </c>
      <c r="L49" s="112">
        <v>0.556</v>
      </c>
      <c r="M49" s="114">
        <v>1.03</v>
      </c>
      <c r="N49" s="123"/>
      <c r="O49" s="112">
        <v>0.949999999999997</v>
      </c>
      <c r="P49" s="112">
        <v>0.849</v>
      </c>
      <c r="Q49" s="113">
        <v>1.05</v>
      </c>
      <c r="R49" s="117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</row>
    <row r="50" spans="2:32" s="124" customFormat="1" ht="10.5" customHeight="1">
      <c r="B50" s="112">
        <v>0.042</v>
      </c>
      <c r="C50" s="112">
        <v>0.137</v>
      </c>
      <c r="D50" s="113">
        <v>0.51</v>
      </c>
      <c r="E50" s="117"/>
      <c r="F50" s="112">
        <v>0.101</v>
      </c>
      <c r="G50" s="112">
        <v>0.216</v>
      </c>
      <c r="H50" s="113">
        <v>0.66</v>
      </c>
      <c r="I50" s="103"/>
      <c r="J50" s="120"/>
      <c r="K50" s="112">
        <v>0.6</v>
      </c>
      <c r="L50" s="112">
        <v>0.562</v>
      </c>
      <c r="M50" s="114">
        <v>1.04</v>
      </c>
      <c r="N50" s="106"/>
      <c r="O50" s="112">
        <v>0.954999999999997</v>
      </c>
      <c r="P50" s="112">
        <v>0.856</v>
      </c>
      <c r="Q50" s="113">
        <v>1.05</v>
      </c>
      <c r="R50" s="117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</row>
    <row r="51" spans="2:32" s="124" customFormat="1" ht="10.5" customHeight="1">
      <c r="B51" s="112">
        <v>0.043</v>
      </c>
      <c r="C51" s="112">
        <v>0.138</v>
      </c>
      <c r="D51" s="113">
        <v>0.51</v>
      </c>
      <c r="E51" s="117"/>
      <c r="F51" s="112">
        <v>0.102</v>
      </c>
      <c r="G51" s="112">
        <v>0.221</v>
      </c>
      <c r="H51" s="113">
        <v>0.67</v>
      </c>
      <c r="I51" s="103"/>
      <c r="J51" s="120"/>
      <c r="K51" s="112">
        <v>0.61</v>
      </c>
      <c r="L51" s="112">
        <v>0.568</v>
      </c>
      <c r="M51" s="114">
        <v>1.04</v>
      </c>
      <c r="N51" s="103"/>
      <c r="O51" s="112">
        <v>0.959999999999997</v>
      </c>
      <c r="P51" s="112">
        <v>0.865</v>
      </c>
      <c r="Q51" s="113">
        <v>1.04</v>
      </c>
      <c r="R51" s="117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</row>
    <row r="52" spans="2:32" s="124" customFormat="1" ht="10.5" customHeight="1">
      <c r="B52" s="112">
        <v>0.044</v>
      </c>
      <c r="C52" s="112">
        <v>0.14</v>
      </c>
      <c r="D52" s="113">
        <v>0.52</v>
      </c>
      <c r="E52" s="117"/>
      <c r="F52" s="112">
        <v>0.103</v>
      </c>
      <c r="G52" s="112">
        <v>0.226</v>
      </c>
      <c r="H52" s="113">
        <v>0.68</v>
      </c>
      <c r="I52" s="103"/>
      <c r="J52" s="120"/>
      <c r="K52" s="112">
        <v>0.62</v>
      </c>
      <c r="L52" s="112">
        <v>0.575</v>
      </c>
      <c r="M52" s="114">
        <v>1.04</v>
      </c>
      <c r="N52" s="103"/>
      <c r="O52" s="112">
        <v>0.964999999999997</v>
      </c>
      <c r="P52" s="112">
        <v>0.874</v>
      </c>
      <c r="Q52" s="113">
        <v>1.04</v>
      </c>
      <c r="R52" s="117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</row>
    <row r="53" spans="2:32" s="124" customFormat="1" ht="10.5" customHeight="1">
      <c r="B53" s="112">
        <v>0.045</v>
      </c>
      <c r="C53" s="112">
        <v>0.141</v>
      </c>
      <c r="D53" s="113">
        <v>0.52</v>
      </c>
      <c r="E53" s="117"/>
      <c r="F53" s="112">
        <v>0.104</v>
      </c>
      <c r="G53" s="112">
        <v>0.231</v>
      </c>
      <c r="H53" s="113">
        <v>0.69</v>
      </c>
      <c r="I53" s="103"/>
      <c r="J53" s="120"/>
      <c r="K53" s="112">
        <v>0.63</v>
      </c>
      <c r="L53" s="112">
        <v>0.581</v>
      </c>
      <c r="M53" s="114">
        <v>1.05</v>
      </c>
      <c r="N53" s="103"/>
      <c r="O53" s="112">
        <v>0.969999999999997</v>
      </c>
      <c r="P53" s="112">
        <v>0.883</v>
      </c>
      <c r="Q53" s="113">
        <v>1.04</v>
      </c>
      <c r="R53" s="117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</row>
    <row r="54" spans="2:32" s="124" customFormat="1" ht="10.5" customHeight="1">
      <c r="B54" s="112">
        <v>0.046</v>
      </c>
      <c r="C54" s="112">
        <v>0.143</v>
      </c>
      <c r="D54" s="113">
        <v>0.52</v>
      </c>
      <c r="E54" s="117"/>
      <c r="F54" s="112">
        <v>0.105</v>
      </c>
      <c r="G54" s="112">
        <v>0.236</v>
      </c>
      <c r="H54" s="113">
        <v>0.69</v>
      </c>
      <c r="I54" s="103"/>
      <c r="J54" s="120"/>
      <c r="K54" s="112">
        <v>0.64</v>
      </c>
      <c r="L54" s="112">
        <v>0.587</v>
      </c>
      <c r="M54" s="114">
        <v>1.05</v>
      </c>
      <c r="N54" s="103"/>
      <c r="O54" s="112">
        <v>0.974999999999996</v>
      </c>
      <c r="P54" s="112">
        <v>0.894</v>
      </c>
      <c r="Q54" s="113">
        <v>1.03</v>
      </c>
      <c r="R54" s="117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</row>
    <row r="55" spans="2:32" s="124" customFormat="1" ht="10.5" customHeight="1">
      <c r="B55" s="112">
        <v>0.047</v>
      </c>
      <c r="C55" s="112">
        <v>0.145</v>
      </c>
      <c r="D55" s="113">
        <v>0.53</v>
      </c>
      <c r="E55" s="117"/>
      <c r="F55" s="112">
        <v>0.106</v>
      </c>
      <c r="G55" s="112">
        <v>0.241</v>
      </c>
      <c r="H55" s="113">
        <v>0.7</v>
      </c>
      <c r="I55" s="103"/>
      <c r="J55" s="120"/>
      <c r="K55" s="112">
        <v>0.65</v>
      </c>
      <c r="L55" s="112">
        <v>0.594</v>
      </c>
      <c r="M55" s="114">
        <v>1.05</v>
      </c>
      <c r="N55" s="103"/>
      <c r="O55" s="112">
        <v>0.979999999999996</v>
      </c>
      <c r="P55" s="112">
        <v>0.905</v>
      </c>
      <c r="Q55" s="113">
        <v>1.03</v>
      </c>
      <c r="R55" s="117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</row>
    <row r="56" spans="2:32" s="124" customFormat="1" ht="10.5" customHeight="1">
      <c r="B56" s="112">
        <v>0.048</v>
      </c>
      <c r="C56" s="112">
        <v>0.146</v>
      </c>
      <c r="D56" s="113">
        <v>0.53</v>
      </c>
      <c r="E56" s="117"/>
      <c r="F56" s="112">
        <v>0.107</v>
      </c>
      <c r="G56" s="112">
        <v>0.245</v>
      </c>
      <c r="H56" s="113">
        <v>0.71</v>
      </c>
      <c r="I56" s="103"/>
      <c r="J56" s="120"/>
      <c r="K56" s="112">
        <v>0.66</v>
      </c>
      <c r="L56" s="112">
        <v>0.6</v>
      </c>
      <c r="M56" s="114">
        <v>1.05</v>
      </c>
      <c r="N56" s="103"/>
      <c r="O56" s="112">
        <v>0.984999999999996</v>
      </c>
      <c r="P56" s="112">
        <v>0.919</v>
      </c>
      <c r="Q56" s="114">
        <v>1.02</v>
      </c>
      <c r="R56" s="117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</row>
    <row r="57" spans="2:32" s="124" customFormat="1" ht="10.5" customHeight="1">
      <c r="B57" s="112">
        <v>0.049</v>
      </c>
      <c r="C57" s="112">
        <v>0.148</v>
      </c>
      <c r="D57" s="113">
        <v>0.53</v>
      </c>
      <c r="E57" s="117"/>
      <c r="F57" s="112">
        <v>0.108</v>
      </c>
      <c r="G57" s="112">
        <v>0.25</v>
      </c>
      <c r="H57" s="113">
        <v>0.72</v>
      </c>
      <c r="I57" s="103"/>
      <c r="J57" s="120"/>
      <c r="K57" s="112">
        <v>0.67</v>
      </c>
      <c r="L57" s="112">
        <v>0.607</v>
      </c>
      <c r="M57" s="114">
        <v>1.06</v>
      </c>
      <c r="N57" s="103"/>
      <c r="O57" s="112">
        <v>0.989999999999996</v>
      </c>
      <c r="P57" s="112">
        <v>0.935</v>
      </c>
      <c r="Q57" s="114">
        <v>1.02</v>
      </c>
      <c r="R57" s="11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</row>
    <row r="58" spans="2:32" s="124" customFormat="1" ht="10.5" customHeight="1">
      <c r="B58" s="112">
        <v>0.05</v>
      </c>
      <c r="C58" s="112">
        <v>0.149</v>
      </c>
      <c r="D58" s="113">
        <v>0.54</v>
      </c>
      <c r="E58" s="117"/>
      <c r="F58" s="112">
        <v>0.109</v>
      </c>
      <c r="G58" s="112">
        <v>0.254</v>
      </c>
      <c r="H58" s="113">
        <v>0.72</v>
      </c>
      <c r="I58" s="103"/>
      <c r="J58" s="120"/>
      <c r="K58" s="112">
        <v>0.68</v>
      </c>
      <c r="L58" s="112">
        <v>0.613</v>
      </c>
      <c r="M58" s="114">
        <v>1.06</v>
      </c>
      <c r="N58" s="103"/>
      <c r="O58" s="112">
        <v>0.994999999999996</v>
      </c>
      <c r="P58" s="112">
        <v>0.955</v>
      </c>
      <c r="Q58" s="114">
        <v>1.01</v>
      </c>
      <c r="R58" s="117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</row>
    <row r="59" spans="2:32" s="124" customFormat="1" ht="10.5" customHeight="1">
      <c r="B59" s="112">
        <v>0.051</v>
      </c>
      <c r="C59" s="112">
        <v>0.151</v>
      </c>
      <c r="D59" s="113">
        <v>0.54</v>
      </c>
      <c r="E59" s="117"/>
      <c r="F59" s="112">
        <v>0.11</v>
      </c>
      <c r="G59" s="112">
        <v>0.259</v>
      </c>
      <c r="H59" s="113">
        <v>0.73</v>
      </c>
      <c r="I59" s="103"/>
      <c r="J59" s="120"/>
      <c r="K59" s="125">
        <v>0.69</v>
      </c>
      <c r="L59" s="125">
        <v>0.62</v>
      </c>
      <c r="M59" s="126">
        <v>1.06</v>
      </c>
      <c r="N59" s="103"/>
      <c r="O59" s="125">
        <v>0.999999999999996</v>
      </c>
      <c r="P59" s="125">
        <v>1</v>
      </c>
      <c r="Q59" s="126">
        <v>1</v>
      </c>
      <c r="R59" s="117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</row>
    <row r="60" spans="2:32" s="124" customFormat="1" ht="10.5" customHeight="1">
      <c r="B60" s="112">
        <v>0.052</v>
      </c>
      <c r="C60" s="112">
        <v>0.152</v>
      </c>
      <c r="D60" s="113">
        <v>0.54</v>
      </c>
      <c r="E60" s="117"/>
      <c r="F60" s="112">
        <v>0.111</v>
      </c>
      <c r="G60" s="112">
        <v>0.263</v>
      </c>
      <c r="H60" s="113">
        <v>0.74</v>
      </c>
      <c r="I60" s="103"/>
      <c r="J60" s="120"/>
      <c r="K60" s="127"/>
      <c r="L60" s="127"/>
      <c r="M60" s="122"/>
      <c r="N60" s="103"/>
      <c r="O60" s="128"/>
      <c r="P60" s="128"/>
      <c r="Q60" s="128"/>
      <c r="R60" s="117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</row>
    <row r="61" spans="2:32" s="124" customFormat="1" ht="10.5" customHeight="1">
      <c r="B61" s="112">
        <v>0.053</v>
      </c>
      <c r="C61" s="112">
        <v>0.153</v>
      </c>
      <c r="D61" s="113">
        <v>0.55</v>
      </c>
      <c r="E61" s="117"/>
      <c r="F61" s="112">
        <v>0.112</v>
      </c>
      <c r="G61" s="112">
        <v>0.268</v>
      </c>
      <c r="H61" s="113">
        <v>0.74</v>
      </c>
      <c r="I61" s="103"/>
      <c r="J61" s="120"/>
      <c r="K61" s="103"/>
      <c r="L61" s="127"/>
      <c r="M61" s="122"/>
      <c r="N61" s="103"/>
      <c r="O61" s="128"/>
      <c r="P61" s="128"/>
      <c r="Q61" s="128"/>
      <c r="R61" s="117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</row>
    <row r="62" spans="2:32" s="124" customFormat="1" ht="10.5" customHeight="1">
      <c r="B62" s="112">
        <v>0.054</v>
      </c>
      <c r="C62" s="112">
        <v>0.155</v>
      </c>
      <c r="D62" s="113">
        <v>0.55</v>
      </c>
      <c r="E62"/>
      <c r="F62" s="112">
        <v>0.113</v>
      </c>
      <c r="G62" s="112">
        <v>0.272</v>
      </c>
      <c r="H62" s="113">
        <v>0.75</v>
      </c>
      <c r="I62" s="103"/>
      <c r="J62" s="120"/>
      <c r="K62" s="103"/>
      <c r="L62" s="127"/>
      <c r="M62" s="122"/>
      <c r="N62" s="103"/>
      <c r="O62"/>
      <c r="P62"/>
      <c r="Q62"/>
      <c r="R62" s="117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</row>
    <row r="63" spans="2:17" ht="10.5" customHeight="1">
      <c r="B63" s="112">
        <v>0.055</v>
      </c>
      <c r="C63" s="112">
        <v>0.156</v>
      </c>
      <c r="D63" s="113">
        <v>0.55</v>
      </c>
      <c r="F63" s="112">
        <v>0.114</v>
      </c>
      <c r="G63" s="112">
        <v>0.276</v>
      </c>
      <c r="H63" s="113">
        <v>0.76</v>
      </c>
      <c r="I63" s="103"/>
      <c r="K63" s="103"/>
      <c r="L63" s="127"/>
      <c r="M63" s="122"/>
      <c r="N63" s="103"/>
      <c r="O63"/>
      <c r="P63"/>
      <c r="Q63"/>
    </row>
    <row r="64" spans="2:17" ht="10.5" customHeight="1">
      <c r="B64" s="112">
        <v>0.056</v>
      </c>
      <c r="C64" s="112">
        <v>0.158</v>
      </c>
      <c r="D64" s="113">
        <v>0.55</v>
      </c>
      <c r="F64" s="112">
        <v>0.115</v>
      </c>
      <c r="G64" s="112">
        <v>0.281</v>
      </c>
      <c r="H64" s="113">
        <v>0.76</v>
      </c>
      <c r="I64" s="103"/>
      <c r="K64" s="103"/>
      <c r="L64" s="127"/>
      <c r="M64" s="122"/>
      <c r="N64" s="103"/>
      <c r="O64"/>
      <c r="P64"/>
      <c r="Q64"/>
    </row>
    <row r="65" spans="2:17" ht="12.75">
      <c r="B65" s="112">
        <v>0.057</v>
      </c>
      <c r="C65" s="112">
        <v>0.159</v>
      </c>
      <c r="D65" s="113">
        <v>0.56</v>
      </c>
      <c r="F65" s="112">
        <v>0.116</v>
      </c>
      <c r="G65" s="112">
        <v>0.285</v>
      </c>
      <c r="H65" s="113">
        <v>0.77</v>
      </c>
      <c r="I65" s="103"/>
      <c r="K65" s="103"/>
      <c r="L65" s="127"/>
      <c r="M65" s="122"/>
      <c r="N65" s="103"/>
      <c r="O65"/>
      <c r="P65"/>
      <c r="Q65"/>
    </row>
    <row r="66" spans="2:17" ht="12.75">
      <c r="B66" s="112">
        <v>0.058</v>
      </c>
      <c r="C66" s="112">
        <v>0.16</v>
      </c>
      <c r="D66" s="113">
        <v>0.56</v>
      </c>
      <c r="F66" s="112">
        <v>0.117</v>
      </c>
      <c r="G66" s="112">
        <v>0.289</v>
      </c>
      <c r="H66" s="113">
        <v>0.77</v>
      </c>
      <c r="I66" s="103"/>
      <c r="K66" s="103"/>
      <c r="L66" s="127"/>
      <c r="M66" s="122"/>
      <c r="N66" s="103"/>
      <c r="O66"/>
      <c r="P66"/>
      <c r="Q66"/>
    </row>
    <row r="67" spans="2:17" ht="12.75">
      <c r="B67" s="125">
        <v>0.059</v>
      </c>
      <c r="C67" s="125">
        <v>0.162</v>
      </c>
      <c r="D67" s="129">
        <v>0.56</v>
      </c>
      <c r="F67" s="125">
        <v>0.118</v>
      </c>
      <c r="G67" s="125">
        <v>0.293</v>
      </c>
      <c r="H67" s="129">
        <v>0.78</v>
      </c>
      <c r="I67" s="103"/>
      <c r="K67" s="103"/>
      <c r="L67" s="127"/>
      <c r="M67" s="122"/>
      <c r="N67" s="103"/>
      <c r="O67"/>
      <c r="P67"/>
      <c r="Q67"/>
    </row>
    <row r="68" spans="2:17" ht="12.75">
      <c r="B68"/>
      <c r="C68"/>
      <c r="D68"/>
      <c r="F68"/>
      <c r="G68"/>
      <c r="H68"/>
      <c r="I68"/>
      <c r="K68" s="103"/>
      <c r="L68" s="127"/>
      <c r="M68" s="122"/>
      <c r="N68" s="122"/>
      <c r="O68"/>
      <c r="P68"/>
      <c r="Q68"/>
    </row>
    <row r="69" spans="2:17" ht="12.75">
      <c r="B69"/>
      <c r="C69"/>
      <c r="D69"/>
      <c r="F69"/>
      <c r="G69"/>
      <c r="H69"/>
      <c r="I69"/>
      <c r="K69"/>
      <c r="L69"/>
      <c r="M69" s="130"/>
      <c r="N69" s="128"/>
      <c r="O69"/>
      <c r="P69"/>
      <c r="Q69"/>
    </row>
    <row r="70" spans="2:17" ht="12.75">
      <c r="B70"/>
      <c r="C70"/>
      <c r="D70"/>
      <c r="F70"/>
      <c r="G70"/>
      <c r="H70"/>
      <c r="I70"/>
      <c r="K70"/>
      <c r="L70"/>
      <c r="M70" s="130"/>
      <c r="N70" s="128"/>
      <c r="O70"/>
      <c r="P70"/>
      <c r="Q70"/>
    </row>
    <row r="71" spans="2:17" ht="12.75">
      <c r="B71"/>
      <c r="C71"/>
      <c r="D71"/>
      <c r="F71"/>
      <c r="G71"/>
      <c r="H71"/>
      <c r="I71"/>
      <c r="K71"/>
      <c r="L71"/>
      <c r="M71" s="130"/>
      <c r="N71" s="128"/>
      <c r="O71"/>
      <c r="P71"/>
      <c r="Q71"/>
    </row>
    <row r="72" spans="2:17" ht="12.75">
      <c r="B72"/>
      <c r="C72"/>
      <c r="D72"/>
      <c r="F72"/>
      <c r="G72"/>
      <c r="H72"/>
      <c r="I72"/>
      <c r="K72"/>
      <c r="L72"/>
      <c r="M72" s="130"/>
      <c r="N72" s="128"/>
      <c r="O72"/>
      <c r="P72"/>
      <c r="Q72"/>
    </row>
    <row r="73" spans="2:17" ht="12.75">
      <c r="B73"/>
      <c r="C73"/>
      <c r="D73"/>
      <c r="F73"/>
      <c r="G73"/>
      <c r="H73"/>
      <c r="I73"/>
      <c r="K73"/>
      <c r="L73"/>
      <c r="M73" s="130"/>
      <c r="N73"/>
      <c r="O73"/>
      <c r="P73"/>
      <c r="Q73"/>
    </row>
    <row r="74" spans="2:16" ht="12.75">
      <c r="B74"/>
      <c r="C74"/>
      <c r="D74"/>
      <c r="F74"/>
      <c r="G74"/>
      <c r="H74"/>
      <c r="I74"/>
      <c r="K74"/>
      <c r="L74"/>
      <c r="M74"/>
      <c r="N74"/>
      <c r="O74"/>
      <c r="P74"/>
    </row>
    <row r="75" spans="2:16" ht="12.75">
      <c r="B75"/>
      <c r="C75"/>
      <c r="D75"/>
      <c r="F75"/>
      <c r="G75"/>
      <c r="H75"/>
      <c r="I75"/>
      <c r="K75"/>
      <c r="L75"/>
      <c r="M75"/>
      <c r="N75"/>
      <c r="O75"/>
      <c r="P75"/>
    </row>
    <row r="76" spans="2:16" ht="12.75">
      <c r="B76"/>
      <c r="C76"/>
      <c r="D76"/>
      <c r="F76"/>
      <c r="G76"/>
      <c r="H76"/>
      <c r="I76"/>
      <c r="K76"/>
      <c r="L76"/>
      <c r="M76"/>
      <c r="N76"/>
      <c r="O76"/>
      <c r="P76"/>
    </row>
    <row r="77" spans="2:16" ht="12.75">
      <c r="B77"/>
      <c r="C77"/>
      <c r="D77"/>
      <c r="F77"/>
      <c r="G77"/>
      <c r="H77"/>
      <c r="I77"/>
      <c r="K77"/>
      <c r="L77"/>
      <c r="M77"/>
      <c r="N77"/>
      <c r="O77"/>
      <c r="P77"/>
    </row>
    <row r="78" spans="2:16" ht="12.75">
      <c r="B78"/>
      <c r="C78"/>
      <c r="D78"/>
      <c r="F78"/>
      <c r="G78"/>
      <c r="H78"/>
      <c r="I78"/>
      <c r="K78"/>
      <c r="L78"/>
      <c r="M78"/>
      <c r="N78"/>
      <c r="O78"/>
      <c r="P78"/>
    </row>
    <row r="79" spans="2:16" ht="12.75">
      <c r="B79"/>
      <c r="C79"/>
      <c r="D79"/>
      <c r="F79"/>
      <c r="G79"/>
      <c r="H79"/>
      <c r="I79"/>
      <c r="K79"/>
      <c r="L79"/>
      <c r="M79"/>
      <c r="N79"/>
      <c r="O79"/>
      <c r="P79"/>
    </row>
    <row r="80" spans="2:16" ht="12.75">
      <c r="B80"/>
      <c r="C80"/>
      <c r="D80"/>
      <c r="F80"/>
      <c r="G80"/>
      <c r="H80"/>
      <c r="I80"/>
      <c r="K80"/>
      <c r="L80"/>
      <c r="M80"/>
      <c r="N80"/>
      <c r="O80"/>
      <c r="P80"/>
    </row>
    <row r="81" spans="2:16" ht="12.75">
      <c r="B81"/>
      <c r="C81"/>
      <c r="D81"/>
      <c r="F81"/>
      <c r="G81"/>
      <c r="H81"/>
      <c r="I81"/>
      <c r="K81"/>
      <c r="L81"/>
      <c r="M81"/>
      <c r="N81"/>
      <c r="O81"/>
      <c r="P81"/>
    </row>
    <row r="82" spans="2:16" ht="12.75">
      <c r="B82"/>
      <c r="C82"/>
      <c r="D82"/>
      <c r="F82"/>
      <c r="G82"/>
      <c r="H82"/>
      <c r="I82"/>
      <c r="K82"/>
      <c r="L82"/>
      <c r="M82"/>
      <c r="N82"/>
      <c r="O82"/>
      <c r="P82"/>
    </row>
    <row r="83" spans="2:16" ht="12.75">
      <c r="B83"/>
      <c r="C83"/>
      <c r="D83"/>
      <c r="F83"/>
      <c r="G83"/>
      <c r="H83"/>
      <c r="I83"/>
      <c r="K83"/>
      <c r="L83"/>
      <c r="M83"/>
      <c r="N83"/>
      <c r="O83"/>
      <c r="P83"/>
    </row>
    <row r="84" spans="2:16" ht="12.75">
      <c r="B84"/>
      <c r="C84"/>
      <c r="D84"/>
      <c r="F84"/>
      <c r="G84"/>
      <c r="H84"/>
      <c r="I84"/>
      <c r="K84"/>
      <c r="L84"/>
      <c r="M84"/>
      <c r="N84"/>
      <c r="O84"/>
      <c r="P84"/>
    </row>
    <row r="85" spans="2:16" ht="12.75">
      <c r="B85"/>
      <c r="C85"/>
      <c r="D85"/>
      <c r="F85"/>
      <c r="G85"/>
      <c r="H85"/>
      <c r="I85"/>
      <c r="K85"/>
      <c r="L85"/>
      <c r="M85"/>
      <c r="N85"/>
      <c r="O85"/>
      <c r="P85"/>
    </row>
    <row r="86" spans="2:16" ht="12.75">
      <c r="B86"/>
      <c r="C86"/>
      <c r="D86"/>
      <c r="F86"/>
      <c r="G86"/>
      <c r="H86"/>
      <c r="I86"/>
      <c r="K86"/>
      <c r="L86"/>
      <c r="M86"/>
      <c r="N86"/>
      <c r="O86"/>
      <c r="P86"/>
    </row>
    <row r="87" spans="2:16" ht="12.75">
      <c r="B87"/>
      <c r="C87"/>
      <c r="D87"/>
      <c r="F87"/>
      <c r="G87"/>
      <c r="H87"/>
      <c r="I87"/>
      <c r="K87"/>
      <c r="L87"/>
      <c r="M87"/>
      <c r="N87"/>
      <c r="O87"/>
      <c r="P87"/>
    </row>
    <row r="88" spans="2:16" ht="12.75">
      <c r="B88"/>
      <c r="C88"/>
      <c r="D88"/>
      <c r="F88"/>
      <c r="G88"/>
      <c r="H88"/>
      <c r="I88"/>
      <c r="K88"/>
      <c r="L88"/>
      <c r="M88"/>
      <c r="N88"/>
      <c r="O88"/>
      <c r="P88"/>
    </row>
    <row r="89" spans="2:16" ht="12.75">
      <c r="B89"/>
      <c r="C89"/>
      <c r="D89"/>
      <c r="F89"/>
      <c r="G89"/>
      <c r="H89"/>
      <c r="I89"/>
      <c r="K89"/>
      <c r="L89"/>
      <c r="M89"/>
      <c r="N89"/>
      <c r="O89"/>
      <c r="P89"/>
    </row>
    <row r="90" spans="2:16" ht="12.75">
      <c r="B90"/>
      <c r="C90"/>
      <c r="D90"/>
      <c r="F90"/>
      <c r="G90"/>
      <c r="H90"/>
      <c r="I90"/>
      <c r="K90"/>
      <c r="L90"/>
      <c r="M90"/>
      <c r="N90"/>
      <c r="O90"/>
      <c r="P90"/>
    </row>
    <row r="91" spans="2:16" ht="12.75">
      <c r="B91"/>
      <c r="C91"/>
      <c r="D91"/>
      <c r="F91"/>
      <c r="G91"/>
      <c r="H91"/>
      <c r="I91"/>
      <c r="K91"/>
      <c r="L91"/>
      <c r="M91"/>
      <c r="N91"/>
      <c r="O91"/>
      <c r="P91"/>
    </row>
    <row r="92" spans="2:16" ht="12.75">
      <c r="B92"/>
      <c r="C92"/>
      <c r="D92"/>
      <c r="F92"/>
      <c r="G92"/>
      <c r="H92"/>
      <c r="I92"/>
      <c r="K92"/>
      <c r="L92"/>
      <c r="M92"/>
      <c r="N92"/>
      <c r="O92"/>
      <c r="P92"/>
    </row>
    <row r="93" spans="2:16" ht="12.75">
      <c r="B93"/>
      <c r="C93"/>
      <c r="D93"/>
      <c r="F93"/>
      <c r="G93"/>
      <c r="H93"/>
      <c r="I93"/>
      <c r="K93"/>
      <c r="L93"/>
      <c r="M93"/>
      <c r="N93"/>
      <c r="O93"/>
      <c r="P93"/>
    </row>
    <row r="94" spans="2:16" ht="12.75">
      <c r="B94"/>
      <c r="C94"/>
      <c r="D94"/>
      <c r="F94"/>
      <c r="G94"/>
      <c r="H94"/>
      <c r="I94"/>
      <c r="K94"/>
      <c r="L94"/>
      <c r="M94"/>
      <c r="N94"/>
      <c r="O94"/>
      <c r="P94"/>
    </row>
    <row r="95" spans="2:16" ht="12.75">
      <c r="B95"/>
      <c r="C95"/>
      <c r="D95"/>
      <c r="F95"/>
      <c r="G95"/>
      <c r="H95"/>
      <c r="I95"/>
      <c r="K95"/>
      <c r="L95"/>
      <c r="M95"/>
      <c r="N95"/>
      <c r="O95"/>
      <c r="P95"/>
    </row>
    <row r="96" spans="2:16" ht="12.75">
      <c r="B96"/>
      <c r="C96"/>
      <c r="D96"/>
      <c r="F96"/>
      <c r="G96"/>
      <c r="H96"/>
      <c r="I96"/>
      <c r="K96"/>
      <c r="L96"/>
      <c r="M96"/>
      <c r="N96"/>
      <c r="O96"/>
      <c r="P96"/>
    </row>
    <row r="97" spans="2:16" ht="12.75">
      <c r="B97"/>
      <c r="C97"/>
      <c r="D97"/>
      <c r="F97"/>
      <c r="G97"/>
      <c r="H97"/>
      <c r="I97"/>
      <c r="K97"/>
      <c r="L97"/>
      <c r="M97"/>
      <c r="N97"/>
      <c r="O97"/>
      <c r="P97"/>
    </row>
    <row r="98" spans="2:16" ht="12.75">
      <c r="B98"/>
      <c r="C98"/>
      <c r="D98"/>
      <c r="F98"/>
      <c r="G98"/>
      <c r="H98"/>
      <c r="I98"/>
      <c r="K98"/>
      <c r="L98"/>
      <c r="M98"/>
      <c r="N98"/>
      <c r="O98"/>
      <c r="P98"/>
    </row>
    <row r="99" spans="2:16" ht="12.75">
      <c r="B99"/>
      <c r="C99"/>
      <c r="D99"/>
      <c r="F99"/>
      <c r="G99"/>
      <c r="H99"/>
      <c r="I99"/>
      <c r="K99"/>
      <c r="L99"/>
      <c r="M99"/>
      <c r="N99"/>
      <c r="O99"/>
      <c r="P99"/>
    </row>
    <row r="100" spans="2:16" ht="12.75">
      <c r="B100"/>
      <c r="C100"/>
      <c r="D100"/>
      <c r="F100"/>
      <c r="G100"/>
      <c r="H100"/>
      <c r="I100"/>
      <c r="K100"/>
      <c r="L100"/>
      <c r="M100"/>
      <c r="N100"/>
      <c r="O100"/>
      <c r="P100"/>
    </row>
    <row r="101" spans="2:16" ht="12.75">
      <c r="B101"/>
      <c r="C101"/>
      <c r="D101"/>
      <c r="F101"/>
      <c r="G101"/>
      <c r="H101"/>
      <c r="I101"/>
      <c r="K101"/>
      <c r="L101"/>
      <c r="M101"/>
      <c r="N101"/>
      <c r="O101"/>
      <c r="P101"/>
    </row>
    <row r="102" spans="2:16" ht="12.75">
      <c r="B102"/>
      <c r="C102"/>
      <c r="D102"/>
      <c r="F102"/>
      <c r="G102"/>
      <c r="H102"/>
      <c r="I102"/>
      <c r="K102"/>
      <c r="L102"/>
      <c r="M102"/>
      <c r="N102"/>
      <c r="O102"/>
      <c r="P102"/>
    </row>
    <row r="103" spans="2:16" ht="12.75">
      <c r="B103"/>
      <c r="C103"/>
      <c r="D103"/>
      <c r="F103"/>
      <c r="G103"/>
      <c r="H103"/>
      <c r="I103"/>
      <c r="K103"/>
      <c r="L103"/>
      <c r="M103"/>
      <c r="N103"/>
      <c r="O103"/>
      <c r="P103"/>
    </row>
    <row r="104" spans="2:16" ht="12.75">
      <c r="B104"/>
      <c r="C104"/>
      <c r="D104"/>
      <c r="F104"/>
      <c r="G104"/>
      <c r="H104"/>
      <c r="I104"/>
      <c r="K104"/>
      <c r="L104"/>
      <c r="M104"/>
      <c r="N104"/>
      <c r="O104"/>
      <c r="P104"/>
    </row>
    <row r="105" spans="2:16" ht="12.75">
      <c r="B105"/>
      <c r="C105"/>
      <c r="D105"/>
      <c r="F105"/>
      <c r="G105"/>
      <c r="H105"/>
      <c r="I105"/>
      <c r="K105"/>
      <c r="L105"/>
      <c r="M105"/>
      <c r="N105"/>
      <c r="O105"/>
      <c r="P105"/>
    </row>
    <row r="106" spans="2:16" ht="12.75">
      <c r="B106"/>
      <c r="C106"/>
      <c r="D106"/>
      <c r="F106"/>
      <c r="G106"/>
      <c r="H106"/>
      <c r="I106"/>
      <c r="K106"/>
      <c r="L106"/>
      <c r="M106"/>
      <c r="N106"/>
      <c r="O106"/>
      <c r="P106"/>
    </row>
    <row r="107" spans="2:16" ht="12.75">
      <c r="B107"/>
      <c r="C107"/>
      <c r="D107"/>
      <c r="F107"/>
      <c r="G107"/>
      <c r="H107"/>
      <c r="I107"/>
      <c r="K107"/>
      <c r="L107"/>
      <c r="M107"/>
      <c r="N107"/>
      <c r="O107"/>
      <c r="P107"/>
    </row>
    <row r="108" spans="2:16" ht="12.75">
      <c r="B108"/>
      <c r="C108"/>
      <c r="D108"/>
      <c r="F108"/>
      <c r="G108"/>
      <c r="H108"/>
      <c r="I108"/>
      <c r="K108"/>
      <c r="L108"/>
      <c r="M108"/>
      <c r="N108"/>
      <c r="O108"/>
      <c r="P108"/>
    </row>
    <row r="109" spans="2:16" ht="12.75">
      <c r="B109"/>
      <c r="C109"/>
      <c r="D109"/>
      <c r="F109"/>
      <c r="G109"/>
      <c r="H109"/>
      <c r="I109"/>
      <c r="K109"/>
      <c r="L109"/>
      <c r="M109"/>
      <c r="N109"/>
      <c r="O109"/>
      <c r="P109"/>
    </row>
    <row r="110" spans="2:16" ht="12.75">
      <c r="B110"/>
      <c r="C110"/>
      <c r="D110"/>
      <c r="F110"/>
      <c r="G110"/>
      <c r="H110"/>
      <c r="I110"/>
      <c r="K110"/>
      <c r="L110"/>
      <c r="M110"/>
      <c r="N110"/>
      <c r="O110"/>
      <c r="P110"/>
    </row>
    <row r="111" spans="2:16" ht="12.75">
      <c r="B111"/>
      <c r="C111"/>
      <c r="D111"/>
      <c r="F111"/>
      <c r="G111"/>
      <c r="H111"/>
      <c r="I111"/>
      <c r="K111"/>
      <c r="L111"/>
      <c r="M111"/>
      <c r="N111"/>
      <c r="O111"/>
      <c r="P111"/>
    </row>
    <row r="112" spans="2:16" ht="12.75">
      <c r="B112"/>
      <c r="C112"/>
      <c r="D112"/>
      <c r="F112"/>
      <c r="G112"/>
      <c r="H112"/>
      <c r="I112"/>
      <c r="K112"/>
      <c r="L112"/>
      <c r="M112"/>
      <c r="N112"/>
      <c r="O112"/>
      <c r="P112"/>
    </row>
    <row r="113" spans="2:16" ht="12.75">
      <c r="B113"/>
      <c r="C113"/>
      <c r="D113"/>
      <c r="F113"/>
      <c r="G113"/>
      <c r="H113"/>
      <c r="I113"/>
      <c r="K113"/>
      <c r="L113"/>
      <c r="M113"/>
      <c r="N113"/>
      <c r="O113"/>
      <c r="P113"/>
    </row>
    <row r="114" spans="2:16" ht="12.75">
      <c r="B114"/>
      <c r="C114"/>
      <c r="D114"/>
      <c r="F114"/>
      <c r="G114"/>
      <c r="H114"/>
      <c r="I114"/>
      <c r="K114"/>
      <c r="L114"/>
      <c r="M114"/>
      <c r="N114"/>
      <c r="O114"/>
      <c r="P114"/>
    </row>
    <row r="115" spans="2:16" ht="12.75">
      <c r="B115"/>
      <c r="C115"/>
      <c r="D115"/>
      <c r="F115"/>
      <c r="G115"/>
      <c r="H115"/>
      <c r="I115"/>
      <c r="K115"/>
      <c r="L115"/>
      <c r="M115"/>
      <c r="N115"/>
      <c r="O115"/>
      <c r="P115"/>
    </row>
    <row r="116" spans="11:16" ht="12.75">
      <c r="K116"/>
      <c r="L116"/>
      <c r="M116"/>
      <c r="N116"/>
      <c r="O116"/>
      <c r="P116"/>
    </row>
    <row r="117" spans="14:16" ht="12.75">
      <c r="N117"/>
      <c r="O117"/>
      <c r="P117"/>
    </row>
    <row r="118" spans="14:16" ht="12.75">
      <c r="N118"/>
      <c r="O118"/>
      <c r="P118"/>
    </row>
    <row r="119" spans="14:16" ht="12.75">
      <c r="N119"/>
      <c r="O119"/>
      <c r="P119"/>
    </row>
    <row r="120" spans="15:16" ht="12.75">
      <c r="O120"/>
      <c r="P120"/>
    </row>
    <row r="121" spans="15:16" ht="12.75">
      <c r="O121"/>
      <c r="P121"/>
    </row>
    <row r="122" spans="15:16" ht="12.75">
      <c r="O122"/>
      <c r="P122"/>
    </row>
    <row r="123" spans="15:16" ht="12.75">
      <c r="O123"/>
      <c r="P123"/>
    </row>
    <row r="124" spans="15:16" ht="12.75">
      <c r="O124"/>
      <c r="P124"/>
    </row>
    <row r="125" spans="15:16" ht="12.75">
      <c r="O125"/>
      <c r="P125"/>
    </row>
    <row r="126" spans="15:16" ht="12.75">
      <c r="O126"/>
      <c r="P126"/>
    </row>
    <row r="127" spans="15:16" ht="12.75">
      <c r="O127"/>
      <c r="P127"/>
    </row>
    <row r="128" spans="15:16" ht="12.75">
      <c r="O128"/>
      <c r="P128"/>
    </row>
  </sheetData>
  <sheetProtection password="8BCA" sheet="1"/>
  <printOptions/>
  <pageMargins left="0.75" right="0.75" top="1" bottom="1" header="0" footer="0"/>
  <pageSetup orientation="portrait" paperSize="9"/>
  <legacyDrawing r:id="rId4"/>
  <oleObjects>
    <oleObject progId="Equation.3" shapeId="13553665" r:id="rId1"/>
    <oleObject progId="Equation.3" shapeId="13553666" r:id="rId2"/>
    <oleObject progId="Equation.3" shapeId="13553667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Uralita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A. Monge y Redondo</dc:creator>
  <cp:keywords/>
  <dc:description/>
  <cp:lastModifiedBy>Miguel Monge</cp:lastModifiedBy>
  <cp:lastPrinted>2011-03-28T09:51:43Z</cp:lastPrinted>
  <dcterms:created xsi:type="dcterms:W3CDTF">2010-11-14T19:23:45Z</dcterms:created>
  <dcterms:modified xsi:type="dcterms:W3CDTF">2019-11-24T16:31:36Z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